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2-SG\PCP\Commande-publique\2025\SEMEH_TX PAP Guetin\Brouillons\DCE à relire\"/>
    </mc:Choice>
  </mc:AlternateContent>
  <xr:revisionPtr revIDLastSave="0" documentId="13_ncr:1_{B1CF4F7D-0CF4-44F2-BE74-B5F0500FC6B6}" xr6:coauthVersionLast="47" xr6:coauthVersionMax="47" xr10:uidLastSave="{00000000-0000-0000-0000-000000000000}"/>
  <bookViews>
    <workbookView xWindow="-120" yWindow="-120" windowWidth="25440" windowHeight="15270" tabRatio="472" activeTab="2" xr2:uid="{00000000-000D-0000-FFFF-FFFF00000000}"/>
  </bookViews>
  <sheets>
    <sheet name="CARTOUCHE" sheetId="57" r:id="rId1"/>
    <sheet name="RECAP" sheetId="56" r:id="rId2"/>
    <sheet name="DE" sheetId="54" r:id="rId3"/>
  </sheets>
  <definedNames>
    <definedName name="_Date">RECAP!#REF!</definedName>
    <definedName name="_Indice">RECAP!#REF!</definedName>
    <definedName name="_MOA">RECAP!#REF!</definedName>
    <definedName name="impression" localSheetId="2">#REF!</definedName>
    <definedName name="impression" localSheetId="1">#REF!</definedName>
    <definedName name="impression">#REF!</definedName>
    <definedName name="_xlnm.Print_Titles" localSheetId="2">DE!$1:$2</definedName>
    <definedName name="_xlnm.Print_Area" localSheetId="0">CARTOUCHE!$A$1:$K$18</definedName>
    <definedName name="_xlnm.Print_Area" localSheetId="2">DE!$A$1:$F$57</definedName>
    <definedName name="_xlnm.Print_Area" localSheetId="1">RECAP!$A$1:$G$20</definedName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54" l="1"/>
  <c r="A44" i="54" l="1"/>
  <c r="A41" i="54"/>
  <c r="A20" i="54" l="1"/>
  <c r="A22" i="54" l="1"/>
  <c r="A30" i="54"/>
  <c r="A32" i="54" s="1"/>
  <c r="A46" i="54"/>
  <c r="A23" i="54" l="1"/>
  <c r="A24" i="54" s="1"/>
  <c r="A25" i="54" s="1"/>
  <c r="A48" i="54"/>
  <c r="A33" i="54" l="1"/>
  <c r="A34" i="54" s="1"/>
  <c r="A4" i="56"/>
  <c r="A6" i="56" s="1"/>
  <c r="A8" i="56" s="1"/>
  <c r="A1" i="56"/>
  <c r="A7" i="54"/>
  <c r="A35" i="54" l="1"/>
  <c r="A8" i="54"/>
  <c r="B4" i="56"/>
  <c r="A36" i="54" l="1"/>
  <c r="A9" i="54"/>
  <c r="A10" i="54" l="1"/>
  <c r="B38" i="54"/>
  <c r="A11" i="54" l="1"/>
  <c r="B28" i="54"/>
  <c r="A12" i="54" l="1"/>
  <c r="A13" i="54" l="1"/>
  <c r="A14" i="54" s="1"/>
  <c r="A15" i="54" s="1"/>
  <c r="B8" i="56" l="1"/>
  <c r="B6" i="56" l="1"/>
  <c r="B48" i="54" l="1"/>
  <c r="B44" i="54"/>
  <c r="B46" i="54"/>
  <c r="G4" i="56" l="1"/>
  <c r="F44" i="54"/>
  <c r="G6" i="56" l="1"/>
  <c r="F46" i="54"/>
  <c r="F48" i="54" l="1"/>
  <c r="F52" i="54" s="1"/>
  <c r="G8" i="56"/>
  <c r="G13" i="56" s="1"/>
  <c r="G15" i="56" s="1"/>
  <c r="G18" i="56" s="1"/>
  <c r="F54" i="54" l="1"/>
  <c r="F57" i="54" s="1"/>
</calcChain>
</file>

<file path=xl/sharedStrings.xml><?xml version="1.0" encoding="utf-8"?>
<sst xmlns="http://schemas.openxmlformats.org/spreadsheetml/2006/main" count="81" uniqueCount="57">
  <si>
    <t>N°</t>
  </si>
  <si>
    <t>U</t>
  </si>
  <si>
    <t>Installation de chantier</t>
  </si>
  <si>
    <t>Fft</t>
  </si>
  <si>
    <t>Plan Particulier de Sécurité et de Protection de la Santé (PPSPS)</t>
  </si>
  <si>
    <t>ml</t>
  </si>
  <si>
    <t>TOTAL GENERAL T.T.C :</t>
  </si>
  <si>
    <t>TOTAL H.T TRAVAUX :</t>
  </si>
  <si>
    <t>Qte</t>
  </si>
  <si>
    <t>P.U
€ H.T</t>
  </si>
  <si>
    <t>MONTANT
€ H.T</t>
  </si>
  <si>
    <t/>
  </si>
  <si>
    <t xml:space="preserve">           </t>
  </si>
  <si>
    <t>PRIX GENERAUX</t>
  </si>
  <si>
    <t>DESIGNATION DES TRAVAUX</t>
  </si>
  <si>
    <t>TRAVAUX PREPARATOIRES - TERRASSEMENTS</t>
  </si>
  <si>
    <t>Dossier des ouvrages exécutés (DOE)</t>
  </si>
  <si>
    <t>T.V.A 20.0% :</t>
  </si>
  <si>
    <t>m³</t>
  </si>
  <si>
    <t>Première émission</t>
  </si>
  <si>
    <t>Indice</t>
  </si>
  <si>
    <t>Date</t>
  </si>
  <si>
    <t>Modifications</t>
  </si>
  <si>
    <t>Maîtrise d’ouvrage</t>
  </si>
  <si>
    <t>N° d'affaire :</t>
  </si>
  <si>
    <t>Ce document, propriété d’INGEROP Conseil&amp;Ingénierie, ne peut être reproduit ou divulgué sans son autorisation.</t>
  </si>
  <si>
    <t>Maîtrise d’Œuvre</t>
  </si>
  <si>
    <t>Validé par :</t>
  </si>
  <si>
    <t>Vérifié par :</t>
  </si>
  <si>
    <t>Etabli par :</t>
  </si>
  <si>
    <t>5. DETAIL ESTIMATIF</t>
  </si>
  <si>
    <t>Etablissement des documents en période de préparation</t>
  </si>
  <si>
    <t>Etudes d'exécution, d'organisation et de méthodes</t>
  </si>
  <si>
    <t>Etat des lieux avant / après travaux</t>
  </si>
  <si>
    <t>Panneau d'information</t>
  </si>
  <si>
    <t xml:space="preserve">GENIE CIVIL </t>
  </si>
  <si>
    <t>EE545600</t>
  </si>
  <si>
    <t>Mission géotechnique G3</t>
  </si>
  <si>
    <t>Déblais en terrain de toute nature</t>
  </si>
  <si>
    <t>ETUDE DE PROJET - DOSSIER DE CONSULTATION</t>
  </si>
  <si>
    <t>Batardeaux de chantier</t>
  </si>
  <si>
    <t>Démolition de maçonnerie et de béton armé, enrochements bétonnés</t>
  </si>
  <si>
    <t>Géotextile</t>
  </si>
  <si>
    <t>m2</t>
  </si>
  <si>
    <t>Fourniture et mise en oeuvre parafouille</t>
  </si>
  <si>
    <t>Assurance de la qualité</t>
  </si>
  <si>
    <t>Béton C30/37 échancrures yc coffrage et féraillage</t>
  </si>
  <si>
    <t>Enrochements bétonnés</t>
  </si>
  <si>
    <t>Scellement d'armature</t>
  </si>
  <si>
    <t>m3</t>
  </si>
  <si>
    <t>Reprise et Mise en Remblai de Matériaux Issus des Déblais</t>
  </si>
  <si>
    <t>FK</t>
  </si>
  <si>
    <t>NL</t>
  </si>
  <si>
    <t>MV</t>
  </si>
  <si>
    <r>
      <rPr>
        <sz val="12"/>
        <rFont val="Arial"/>
        <family val="2"/>
      </rPr>
      <t>Voies Navigables de France</t>
    </r>
    <r>
      <rPr>
        <sz val="14"/>
        <rFont val="Arial"/>
        <family val="2"/>
      </rPr>
      <t xml:space="preserve">
</t>
    </r>
    <r>
      <rPr>
        <sz val="7"/>
        <rFont val="Arial"/>
        <family val="2"/>
      </rPr>
      <t>Direction de l’ingénierie et de la maîtrise d’ouvrage
Unité opérationnelle de Dijon
Direction territoriale Centre-Bourgogne</t>
    </r>
  </si>
  <si>
    <r>
      <rPr>
        <sz val="12"/>
        <rFont val="Arial"/>
        <family val="2"/>
      </rPr>
      <t>INGEROP Conseil et Ingénierie</t>
    </r>
    <r>
      <rPr>
        <sz val="10"/>
        <rFont val="Arial"/>
        <family val="2"/>
      </rPr>
      <t xml:space="preserve">
</t>
    </r>
    <r>
      <rPr>
        <sz val="7"/>
        <rFont val="Arial"/>
        <family val="2"/>
      </rPr>
      <t>Région Nord-Est – Agence de STRASBOURG
45 Bld La Fontaine/BP 13051 – 67033 STRASBOURG Cedex 2
Tél. : +33 3 88 13 60 60 – Fax : +33 3 88 13 60 61
ingerop.strasbourg@ingerop.com – www.ingerop.fr</t>
    </r>
  </si>
  <si>
    <t>REAMENAGEMENT DE LA PASSE A POISSONS DU PONT CANAL DE GUETIN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</si>
</sst>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#,##0.00\ &quot;€&quot;"/>
    <numFmt numFmtId="166" formatCode="0&quot;.&quot;"/>
  </numFmts>
  <fonts count="16">
    <font>
      <sz val="10"/>
      <name val="Geneva"/>
    </font>
    <font>
      <sz val="10"/>
      <name val="Arial"/>
      <family val="2"/>
    </font>
    <font>
      <sz val="10"/>
      <name val="Geneva"/>
    </font>
    <font>
      <b/>
      <sz val="1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20"/>
      <name val="Arial"/>
      <family val="2"/>
    </font>
    <font>
      <sz val="9"/>
      <name val="Arial"/>
      <family val="2"/>
    </font>
    <font>
      <sz val="7"/>
      <name val="Arial"/>
      <family val="2"/>
    </font>
    <font>
      <sz val="6"/>
      <name val="Arial"/>
      <family val="2"/>
    </font>
    <font>
      <sz val="14"/>
      <name val="Arial"/>
      <family val="2"/>
    </font>
    <font>
      <i/>
      <sz val="9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i/>
      <sz val="7.5"/>
      <name val="Arial"/>
      <family val="2"/>
    </font>
    <font>
      <sz val="8"/>
      <name val="Geneva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</cellStyleXfs>
  <cellXfs count="133">
    <xf numFmtId="0" fontId="0" fillId="0" borderId="0" xfId="0"/>
    <xf numFmtId="0" fontId="1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3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14" fontId="3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vertical="center"/>
    </xf>
    <xf numFmtId="0" fontId="1" fillId="4" borderId="7" xfId="0" applyFont="1" applyFill="1" applyBorder="1" applyAlignment="1">
      <alignment horizontal="center" vertical="center"/>
    </xf>
    <xf numFmtId="3" fontId="1" fillId="4" borderId="7" xfId="0" applyNumberFormat="1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 indent="1"/>
    </xf>
    <xf numFmtId="49" fontId="3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right" vertical="center" indent="1"/>
    </xf>
    <xf numFmtId="49" fontId="3" fillId="2" borderId="0" xfId="0" applyNumberFormat="1" applyFont="1" applyFill="1" applyAlignment="1">
      <alignment horizontal="centerContinuous" vertical="center"/>
    </xf>
    <xf numFmtId="0" fontId="3" fillId="2" borderId="0" xfId="0" applyFont="1" applyFill="1" applyAlignment="1">
      <alignment horizontal="centerContinuous" vertical="center"/>
    </xf>
    <xf numFmtId="3" fontId="1" fillId="2" borderId="0" xfId="0" applyNumberFormat="1" applyFont="1" applyFill="1" applyAlignment="1">
      <alignment horizontal="centerContinuous" vertical="center"/>
    </xf>
    <xf numFmtId="4" fontId="1" fillId="2" borderId="0" xfId="0" applyNumberFormat="1" applyFont="1" applyFill="1" applyAlignment="1">
      <alignment horizontal="right" vertical="center"/>
    </xf>
    <xf numFmtId="165" fontId="3" fillId="2" borderId="0" xfId="0" applyNumberFormat="1" applyFont="1" applyFill="1" applyAlignment="1" applyProtection="1">
      <alignment horizontal="right" vertical="center" indent="1"/>
      <protection locked="0"/>
    </xf>
    <xf numFmtId="1" fontId="3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vertical="center"/>
    </xf>
    <xf numFmtId="166" fontId="3" fillId="2" borderId="0" xfId="0" applyNumberFormat="1" applyFont="1" applyFill="1" applyAlignment="1">
      <alignment horizontal="center" vertical="center"/>
    </xf>
    <xf numFmtId="166" fontId="3" fillId="2" borderId="0" xfId="0" quotePrefix="1" applyNumberFormat="1" applyFont="1" applyFill="1" applyAlignment="1">
      <alignment horizontal="center" vertical="center"/>
    </xf>
    <xf numFmtId="3" fontId="1" fillId="2" borderId="6" xfId="0" applyNumberFormat="1" applyFont="1" applyFill="1" applyBorder="1" applyAlignment="1">
      <alignment vertical="center"/>
    </xf>
    <xf numFmtId="4" fontId="1" fillId="2" borderId="6" xfId="0" applyNumberFormat="1" applyFont="1" applyFill="1" applyBorder="1" applyAlignment="1">
      <alignment horizontal="right" vertical="center"/>
    </xf>
    <xf numFmtId="165" fontId="3" fillId="2" borderId="6" xfId="0" applyNumberFormat="1" applyFont="1" applyFill="1" applyBorder="1" applyAlignment="1" applyProtection="1">
      <alignment horizontal="right" vertical="center" indent="1"/>
      <protection locked="0"/>
    </xf>
    <xf numFmtId="49" fontId="3" fillId="2" borderId="0" xfId="0" quotePrefix="1" applyNumberFormat="1" applyFont="1" applyFill="1" applyAlignment="1">
      <alignment horizontal="left" vertical="center"/>
    </xf>
    <xf numFmtId="3" fontId="3" fillId="2" borderId="11" xfId="0" applyNumberFormat="1" applyFont="1" applyFill="1" applyBorder="1" applyAlignment="1">
      <alignment horizontal="centerContinuous" vertical="center"/>
    </xf>
    <xf numFmtId="3" fontId="1" fillId="2" borderId="11" xfId="0" applyNumberFormat="1" applyFont="1" applyFill="1" applyBorder="1" applyAlignment="1">
      <alignment vertical="center"/>
    </xf>
    <xf numFmtId="4" fontId="1" fillId="2" borderId="11" xfId="0" quotePrefix="1" applyNumberFormat="1" applyFont="1" applyFill="1" applyBorder="1" applyAlignment="1">
      <alignment horizontal="right" vertical="center"/>
    </xf>
    <xf numFmtId="165" fontId="3" fillId="2" borderId="11" xfId="0" quotePrefix="1" applyNumberFormat="1" applyFont="1" applyFill="1" applyBorder="1" applyAlignment="1" applyProtection="1">
      <alignment horizontal="right" vertical="center" indent="1"/>
      <protection locked="0"/>
    </xf>
    <xf numFmtId="49" fontId="1" fillId="2" borderId="0" xfId="0" applyNumberFormat="1" applyFont="1" applyFill="1" applyAlignment="1">
      <alignment vertical="center"/>
    </xf>
    <xf numFmtId="165" fontId="3" fillId="2" borderId="0" xfId="0" quotePrefix="1" applyNumberFormat="1" applyFont="1" applyFill="1" applyAlignment="1" applyProtection="1">
      <alignment horizontal="right" vertical="center" indent="1"/>
      <protection locked="0"/>
    </xf>
    <xf numFmtId="0" fontId="3" fillId="2" borderId="0" xfId="0" quotePrefix="1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right" vertical="center" indent="1"/>
    </xf>
    <xf numFmtId="3" fontId="3" fillId="2" borderId="0" xfId="0" applyNumberFormat="1" applyFont="1" applyFill="1" applyAlignment="1">
      <alignment horizontal="centerContinuous" vertical="center"/>
    </xf>
    <xf numFmtId="4" fontId="1" fillId="2" borderId="0" xfId="0" quotePrefix="1" applyNumberFormat="1" applyFont="1" applyFill="1" applyAlignment="1">
      <alignment horizontal="right" vertical="center"/>
    </xf>
    <xf numFmtId="4" fontId="3" fillId="2" borderId="0" xfId="0" quotePrefix="1" applyNumberFormat="1" applyFont="1" applyFill="1" applyAlignment="1">
      <alignment horizontal="left" vertical="center"/>
    </xf>
    <xf numFmtId="0" fontId="1" fillId="0" borderId="0" xfId="0" applyFont="1"/>
    <xf numFmtId="4" fontId="3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164" fontId="1" fillId="4" borderId="7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4" fontId="1" fillId="2" borderId="8" xfId="0" applyNumberFormat="1" applyFont="1" applyFill="1" applyBorder="1" applyAlignment="1">
      <alignment horizontal="right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6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 vertical="center" wrapText="1"/>
    </xf>
    <xf numFmtId="0" fontId="1" fillId="0" borderId="9" xfId="0" applyFont="1" applyBorder="1"/>
    <xf numFmtId="0" fontId="1" fillId="0" borderId="0" xfId="0" applyFont="1" applyAlignment="1">
      <alignment horizontal="justify" vertical="center"/>
    </xf>
    <xf numFmtId="0" fontId="1" fillId="0" borderId="6" xfId="0" applyFont="1" applyBorder="1"/>
    <xf numFmtId="0" fontId="1" fillId="0" borderId="12" xfId="0" applyFont="1" applyBorder="1"/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164" fontId="1" fillId="0" borderId="5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center" vertical="center"/>
    </xf>
    <xf numFmtId="10" fontId="3" fillId="0" borderId="0" xfId="3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</cellXfs>
  <cellStyles count="4">
    <cellStyle name="Normal" xfId="0" builtinId="0"/>
    <cellStyle name="Normal 2" xfId="2" xr:uid="{00000000-0005-0000-0000-000002000000}"/>
    <cellStyle name="Pourcentage" xfId="3" builtinId="5"/>
    <cellStyle name="Pourcentage 2" xfId="1" xr:uid="{00000000-0005-0000-0000-000004000000}"/>
  </cellStyles>
  <dxfs count="7"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  <dxf>
      <font>
        <b val="0"/>
        <i val="0"/>
        <color auto="1"/>
      </font>
      <numFmt numFmtId="0" formatCode="General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7</xdr:row>
      <xdr:rowOff>307214</xdr:rowOff>
    </xdr:from>
    <xdr:to>
      <xdr:col>5</xdr:col>
      <xdr:colOff>75760</xdr:colOff>
      <xdr:row>7</xdr:row>
      <xdr:rowOff>901360</xdr:rowOff>
    </xdr:to>
    <xdr:pic>
      <xdr:nvPicPr>
        <xdr:cNvPr id="10" name="Image 9" descr="Résultat de recherche d'images pour &quot;ingerop&quot;">
          <a:extLst>
            <a:ext uri="{FF2B5EF4-FFF2-40B4-BE49-F238E27FC236}">
              <a16:creationId xmlns:a16="http://schemas.microsoft.com/office/drawing/2014/main" id="{9FAC4FE3-E632-4958-A045-C3E6603A8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393" y="6838643"/>
          <a:ext cx="2116831" cy="5941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</xdr:row>
      <xdr:rowOff>54429</xdr:rowOff>
    </xdr:from>
    <xdr:to>
      <xdr:col>4</xdr:col>
      <xdr:colOff>497930</xdr:colOff>
      <xdr:row>1</xdr:row>
      <xdr:rowOff>1200604</xdr:rowOff>
    </xdr:to>
    <xdr:pic>
      <xdr:nvPicPr>
        <xdr:cNvPr id="5" name="image1.jpeg">
          <a:extLst>
            <a:ext uri="{FF2B5EF4-FFF2-40B4-BE49-F238E27FC236}">
              <a16:creationId xmlns:a16="http://schemas.microsoft.com/office/drawing/2014/main" id="{534CAA47-92F2-40EE-A886-45755ACABA61}"/>
            </a:ext>
          </a:extLst>
        </xdr:cNvPr>
        <xdr:cNvPicPr/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4928" y="326572"/>
          <a:ext cx="1990090" cy="11366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4</xdr:col>
      <xdr:colOff>416730</xdr:colOff>
      <xdr:row>1</xdr:row>
      <xdr:rowOff>1182370</xdr:rowOff>
    </xdr:to>
    <xdr:pic>
      <xdr:nvPicPr>
        <xdr:cNvPr id="2" name="Image 1" descr="Voies navigables de France - VNF">
          <a:extLst>
            <a:ext uri="{FF2B5EF4-FFF2-40B4-BE49-F238E27FC236}">
              <a16:creationId xmlns:a16="http://schemas.microsoft.com/office/drawing/2014/main" id="{24C5D568-0C22-4FD0-A03F-B9E6CD31742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749143" y="272143"/>
          <a:ext cx="1763837" cy="1182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92D050"/>
  </sheetPr>
  <dimension ref="A1:K25"/>
  <sheetViews>
    <sheetView view="pageBreakPreview" topLeftCell="A8" zoomScale="70" zoomScaleNormal="100" zoomScaleSheetLayoutView="70" zoomScalePageLayoutView="130" workbookViewId="0">
      <selection activeCell="B4" sqref="B4:J4"/>
    </sheetView>
  </sheetViews>
  <sheetFormatPr baseColWidth="10" defaultColWidth="11.42578125" defaultRowHeight="12.75"/>
  <cols>
    <col min="1" max="1" width="2.5703125" style="78" customWidth="1"/>
    <col min="2" max="2" width="8.28515625" style="78" customWidth="1"/>
    <col min="3" max="3" width="3.5703125" style="78" customWidth="1"/>
    <col min="4" max="4" width="7.7109375" style="78" customWidth="1"/>
    <col min="5" max="5" width="12.85546875" style="78" customWidth="1"/>
    <col min="6" max="6" width="10.140625" style="78" customWidth="1"/>
    <col min="7" max="7" width="20.5703125" style="78" customWidth="1"/>
    <col min="8" max="10" width="10.140625" style="78" customWidth="1"/>
    <col min="11" max="11" width="2.5703125" style="78" customWidth="1"/>
    <col min="12" max="16384" width="11.42578125" style="78"/>
  </cols>
  <sheetData>
    <row r="1" spans="1:11" s="10" customFormat="1" ht="21" customHeight="1">
      <c r="A1" s="100"/>
      <c r="B1" s="101" t="s">
        <v>23</v>
      </c>
      <c r="C1" s="101"/>
      <c r="D1" s="101"/>
      <c r="E1" s="101"/>
      <c r="F1" s="101"/>
      <c r="G1" s="101"/>
      <c r="H1" s="101"/>
      <c r="I1" s="101"/>
      <c r="J1" s="101"/>
      <c r="K1" s="102"/>
    </row>
    <row r="2" spans="1:11" ht="97.5" customHeight="1">
      <c r="A2" s="87"/>
      <c r="B2" s="122"/>
      <c r="C2" s="122"/>
      <c r="D2" s="122"/>
      <c r="E2" s="122"/>
      <c r="F2" s="122"/>
      <c r="G2" s="123" t="s">
        <v>54</v>
      </c>
      <c r="H2" s="123"/>
      <c r="I2" s="123"/>
      <c r="J2" s="123"/>
      <c r="K2" s="88"/>
    </row>
    <row r="3" spans="1:11" ht="15" customHeight="1">
      <c r="A3" s="87"/>
      <c r="B3" s="89"/>
      <c r="C3" s="89"/>
      <c r="D3" s="90"/>
      <c r="E3" s="90"/>
      <c r="F3" s="90"/>
      <c r="G3" s="90"/>
      <c r="H3" s="90"/>
      <c r="K3" s="88"/>
    </row>
    <row r="4" spans="1:11" ht="143.25" customHeight="1">
      <c r="A4" s="91"/>
      <c r="B4" s="124" t="s">
        <v>56</v>
      </c>
      <c r="C4" s="124"/>
      <c r="D4" s="124"/>
      <c r="E4" s="124"/>
      <c r="F4" s="124"/>
      <c r="G4" s="124"/>
      <c r="H4" s="124"/>
      <c r="I4" s="124"/>
      <c r="J4" s="124"/>
      <c r="K4" s="88"/>
    </row>
    <row r="5" spans="1:11" ht="110.25" customHeight="1">
      <c r="A5" s="91"/>
      <c r="B5" s="124" t="s">
        <v>39</v>
      </c>
      <c r="C5" s="124"/>
      <c r="D5" s="124"/>
      <c r="E5" s="124"/>
      <c r="F5" s="124"/>
      <c r="G5" s="124"/>
      <c r="H5" s="124"/>
      <c r="I5" s="124"/>
      <c r="J5" s="124"/>
      <c r="K5" s="88"/>
    </row>
    <row r="6" spans="1:11" ht="109.5" customHeight="1">
      <c r="A6" s="91"/>
      <c r="B6" s="125" t="s">
        <v>30</v>
      </c>
      <c r="C6" s="126"/>
      <c r="D6" s="126"/>
      <c r="E6" s="126"/>
      <c r="F6" s="126"/>
      <c r="G6" s="126"/>
      <c r="H6" s="126"/>
      <c r="I6" s="126"/>
      <c r="J6" s="126"/>
      <c r="K6" s="88"/>
    </row>
    <row r="7" spans="1:11" s="10" customFormat="1" ht="20.25" customHeight="1">
      <c r="A7" s="85"/>
      <c r="B7" s="10" t="s">
        <v>26</v>
      </c>
      <c r="K7" s="86"/>
    </row>
    <row r="8" spans="1:11" ht="96" customHeight="1">
      <c r="A8" s="87"/>
      <c r="B8" s="122"/>
      <c r="C8" s="122"/>
      <c r="D8" s="122"/>
      <c r="E8" s="122"/>
      <c r="F8" s="122"/>
      <c r="G8" s="123" t="s">
        <v>55</v>
      </c>
      <c r="H8" s="123"/>
      <c r="I8" s="123"/>
      <c r="J8" s="123"/>
      <c r="K8" s="88"/>
    </row>
    <row r="9" spans="1:11" ht="15" customHeight="1">
      <c r="A9" s="87"/>
      <c r="B9" s="89"/>
      <c r="C9" s="89"/>
      <c r="D9" s="89"/>
      <c r="E9" s="89"/>
      <c r="F9" s="89"/>
      <c r="G9" s="90"/>
      <c r="H9" s="90"/>
      <c r="I9" s="90"/>
      <c r="J9" s="90"/>
      <c r="K9" s="88"/>
    </row>
    <row r="10" spans="1:11" ht="20.25" customHeight="1">
      <c r="A10" s="92"/>
      <c r="B10" s="98"/>
      <c r="C10" s="119"/>
      <c r="D10" s="119"/>
      <c r="E10" s="120"/>
      <c r="F10" s="120"/>
      <c r="G10" s="120"/>
      <c r="H10" s="120"/>
      <c r="I10" s="120"/>
      <c r="J10" s="120"/>
      <c r="K10" s="88"/>
    </row>
    <row r="11" spans="1:11" ht="20.25" customHeight="1">
      <c r="A11" s="92"/>
      <c r="B11" s="98"/>
      <c r="C11" s="119"/>
      <c r="D11" s="119"/>
      <c r="E11" s="120"/>
      <c r="F11" s="120"/>
      <c r="G11" s="120"/>
      <c r="H11" s="120"/>
      <c r="I11" s="120"/>
      <c r="J11" s="120"/>
      <c r="K11" s="88"/>
    </row>
    <row r="12" spans="1:11" ht="20.25" customHeight="1">
      <c r="A12" s="92"/>
      <c r="B12" s="98"/>
      <c r="C12" s="119"/>
      <c r="D12" s="119"/>
      <c r="E12" s="120"/>
      <c r="F12" s="120"/>
      <c r="G12" s="120"/>
      <c r="H12" s="120"/>
      <c r="I12" s="120"/>
      <c r="J12" s="120"/>
      <c r="K12" s="88"/>
    </row>
    <row r="13" spans="1:11" ht="20.25" customHeight="1">
      <c r="A13" s="92"/>
      <c r="B13" s="98"/>
      <c r="C13" s="121"/>
      <c r="D13" s="119"/>
      <c r="E13" s="120"/>
      <c r="F13" s="120"/>
      <c r="G13" s="120"/>
      <c r="H13" s="120"/>
      <c r="I13" s="120"/>
      <c r="J13" s="120"/>
      <c r="K13" s="88"/>
    </row>
    <row r="14" spans="1:11" ht="20.25" customHeight="1">
      <c r="A14" s="87"/>
      <c r="B14" s="98">
        <v>0</v>
      </c>
      <c r="C14" s="121">
        <v>44273</v>
      </c>
      <c r="D14" s="119"/>
      <c r="E14" s="120" t="s">
        <v>19</v>
      </c>
      <c r="F14" s="120"/>
      <c r="G14" s="120"/>
      <c r="H14" s="120"/>
      <c r="I14" s="120"/>
      <c r="J14" s="120"/>
      <c r="K14" s="88"/>
    </row>
    <row r="15" spans="1:11" ht="20.25" customHeight="1">
      <c r="A15" s="93"/>
      <c r="B15" s="99" t="s">
        <v>20</v>
      </c>
      <c r="C15" s="116" t="s">
        <v>21</v>
      </c>
      <c r="D15" s="116"/>
      <c r="E15" s="116" t="s">
        <v>22</v>
      </c>
      <c r="F15" s="116"/>
      <c r="G15" s="116"/>
      <c r="H15" s="116"/>
      <c r="I15" s="116"/>
      <c r="J15" s="116"/>
      <c r="K15" s="88"/>
    </row>
    <row r="16" spans="1:11" ht="15" customHeight="1">
      <c r="A16" s="94"/>
      <c r="B16" s="95"/>
      <c r="K16" s="88"/>
    </row>
    <row r="17" spans="1:11" ht="20.25" customHeight="1">
      <c r="A17" s="92"/>
      <c r="B17" s="117" t="s">
        <v>29</v>
      </c>
      <c r="C17" s="117"/>
      <c r="D17" s="118" t="s">
        <v>51</v>
      </c>
      <c r="E17" s="118"/>
      <c r="F17" s="109" t="s">
        <v>28</v>
      </c>
      <c r="G17" s="108" t="s">
        <v>52</v>
      </c>
      <c r="H17" s="110" t="s">
        <v>27</v>
      </c>
      <c r="I17" s="118" t="s">
        <v>53</v>
      </c>
      <c r="J17" s="118"/>
      <c r="K17" s="88"/>
    </row>
    <row r="18" spans="1:11" ht="20.25" customHeight="1">
      <c r="A18" s="103"/>
      <c r="B18" s="104" t="s">
        <v>25</v>
      </c>
      <c r="C18" s="105"/>
      <c r="D18" s="105"/>
      <c r="E18" s="105"/>
      <c r="F18" s="96"/>
      <c r="G18" s="96"/>
      <c r="H18" s="106"/>
      <c r="I18" s="111" t="s">
        <v>24</v>
      </c>
      <c r="J18" s="107" t="s">
        <v>36</v>
      </c>
      <c r="K18" s="97"/>
    </row>
    <row r="25" spans="1:11">
      <c r="F25"/>
    </row>
  </sheetData>
  <mergeCells count="22">
    <mergeCell ref="B2:F2"/>
    <mergeCell ref="G2:J2"/>
    <mergeCell ref="B4:J4"/>
    <mergeCell ref="B5:J5"/>
    <mergeCell ref="B6:J6"/>
    <mergeCell ref="B8:F8"/>
    <mergeCell ref="G8:J8"/>
    <mergeCell ref="C10:D10"/>
    <mergeCell ref="E10:J10"/>
    <mergeCell ref="C11:D11"/>
    <mergeCell ref="E11:J11"/>
    <mergeCell ref="C12:D12"/>
    <mergeCell ref="E12:J12"/>
    <mergeCell ref="C13:D13"/>
    <mergeCell ref="E13:J13"/>
    <mergeCell ref="C14:D14"/>
    <mergeCell ref="E14:J14"/>
    <mergeCell ref="C15:D15"/>
    <mergeCell ref="E15:J15"/>
    <mergeCell ref="B17:C17"/>
    <mergeCell ref="D17:E17"/>
    <mergeCell ref="I17:J17"/>
  </mergeCells>
  <printOptions horizontalCentered="1"/>
  <pageMargins left="0.39370078740157483" right="0.39370078740157483" top="0.39370078740157483" bottom="0.39370078740157483" header="0" footer="0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rgb="FF92D050"/>
    <pageSetUpPr fitToPage="1"/>
  </sheetPr>
  <dimension ref="A1:S384"/>
  <sheetViews>
    <sheetView view="pageBreakPreview" topLeftCell="A14" zoomScaleNormal="100" zoomScaleSheetLayoutView="100" workbookViewId="0">
      <selection activeCell="E32" sqref="E32"/>
    </sheetView>
  </sheetViews>
  <sheetFormatPr baseColWidth="10" defaultColWidth="11.42578125" defaultRowHeight="15.95" customHeight="1"/>
  <cols>
    <col min="1" max="1" width="5.42578125" style="10" customWidth="1"/>
    <col min="2" max="2" width="16.28515625" style="10" customWidth="1"/>
    <col min="3" max="3" width="22.42578125" style="46" customWidth="1"/>
    <col min="4" max="4" width="13.28515625" style="46" customWidth="1"/>
    <col min="5" max="5" width="12.5703125" style="47" customWidth="1"/>
    <col min="6" max="6" width="5" style="48" customWidth="1"/>
    <col min="7" max="7" width="18.42578125" style="49" customWidth="1"/>
    <col min="8" max="9" width="11.7109375" style="10" bestFit="1" customWidth="1"/>
    <col min="10" max="10" width="9.140625" style="10" customWidth="1"/>
    <col min="11" max="16384" width="11.42578125" style="10"/>
  </cols>
  <sheetData>
    <row r="1" spans="1:8" s="5" customFormat="1" ht="18" customHeight="1">
      <c r="A1" s="127" t="str">
        <f>CONCATENATE("RECAPITULATIF - ",DE!A3)</f>
        <v>RECAPITULATIF - REAMENAGEMENT DE LA PASSE A POISSONS DU PONT CANAL DE GUETIN</v>
      </c>
      <c r="B1" s="128"/>
      <c r="C1" s="128"/>
      <c r="D1" s="128"/>
      <c r="E1" s="128"/>
      <c r="F1" s="128"/>
      <c r="G1" s="129"/>
    </row>
    <row r="2" spans="1:8" ht="18" customHeight="1">
      <c r="A2" s="50"/>
      <c r="B2" s="50"/>
      <c r="C2" s="50"/>
      <c r="D2" s="51"/>
      <c r="E2" s="51"/>
      <c r="F2" s="51"/>
      <c r="G2" s="52"/>
    </row>
    <row r="3" spans="1:8" s="5" customFormat="1" ht="18" customHeight="1">
      <c r="A3" s="53"/>
      <c r="B3" s="54"/>
      <c r="C3" s="54"/>
      <c r="D3" s="55"/>
      <c r="E3" s="55"/>
      <c r="F3" s="56"/>
      <c r="G3" s="57"/>
    </row>
    <row r="4" spans="1:8" s="5" customFormat="1" ht="18" customHeight="1">
      <c r="A4" s="58">
        <f>DE!A5</f>
        <v>1000</v>
      </c>
      <c r="B4" s="28" t="str">
        <f>VLOOKUP(A4,DE!A:F,2,0)</f>
        <v>PRIX GENERAUX</v>
      </c>
      <c r="C4" s="1"/>
      <c r="D4" s="59"/>
      <c r="E4" s="59"/>
      <c r="F4" s="56"/>
      <c r="G4" s="57">
        <f>VLOOKUP(CONCATENATE("SOUS-TOTAL ",A4," : "),DE!B:F,5,0)</f>
        <v>0</v>
      </c>
      <c r="H4" s="112"/>
    </row>
    <row r="5" spans="1:8" s="5" customFormat="1" ht="18" customHeight="1">
      <c r="A5" s="60"/>
      <c r="B5" s="28"/>
      <c r="C5" s="1"/>
      <c r="D5" s="59"/>
      <c r="E5" s="59"/>
      <c r="F5" s="56"/>
      <c r="G5" s="57"/>
    </row>
    <row r="6" spans="1:8" s="5" customFormat="1" ht="18" customHeight="1">
      <c r="A6" s="58">
        <f>A4+1000</f>
        <v>2000</v>
      </c>
      <c r="B6" s="28" t="str">
        <f>VLOOKUP(A6,DE!A:F,2,0)</f>
        <v>TRAVAUX PREPARATOIRES - TERRASSEMENTS</v>
      </c>
      <c r="C6" s="1"/>
      <c r="D6" s="59"/>
      <c r="E6" s="59"/>
      <c r="F6" s="56"/>
      <c r="G6" s="57">
        <f>VLOOKUP(CONCATENATE("SOUS-TOTAL ",A6," : "),DE!B:F,5,0)</f>
        <v>0</v>
      </c>
    </row>
    <row r="7" spans="1:8" s="5" customFormat="1" ht="18" customHeight="1">
      <c r="A7" s="61"/>
      <c r="B7" s="28"/>
      <c r="C7" s="1"/>
      <c r="D7" s="59"/>
      <c r="E7" s="59"/>
      <c r="F7" s="56"/>
      <c r="G7" s="57"/>
    </row>
    <row r="8" spans="1:8" s="5" customFormat="1" ht="18" customHeight="1">
      <c r="A8" s="58">
        <f>A6+1000</f>
        <v>3000</v>
      </c>
      <c r="B8" s="28" t="str">
        <f>VLOOKUP(A8,DE!A:F,2,0)</f>
        <v xml:space="preserve">GENIE CIVIL </v>
      </c>
      <c r="C8" s="1"/>
      <c r="D8" s="59"/>
      <c r="E8" s="59"/>
      <c r="F8" s="56"/>
      <c r="G8" s="57">
        <f>VLOOKUP(CONCATENATE("SOUS-TOTAL ",A8," : "),DE!B:F,5,0)</f>
        <v>0</v>
      </c>
    </row>
    <row r="9" spans="1:8" s="5" customFormat="1" ht="18" customHeight="1">
      <c r="A9" s="58"/>
      <c r="B9" s="28"/>
      <c r="C9" s="1"/>
      <c r="D9" s="59"/>
      <c r="E9" s="59"/>
      <c r="F9" s="56"/>
      <c r="G9" s="57"/>
    </row>
    <row r="10" spans="1:8" s="5" customFormat="1" ht="18" customHeight="1">
      <c r="A10" s="58"/>
      <c r="B10" s="28"/>
      <c r="C10" s="1"/>
      <c r="D10" s="59"/>
      <c r="E10" s="59"/>
      <c r="F10" s="56"/>
      <c r="G10" s="57"/>
    </row>
    <row r="11" spans="1:8" s="5" customFormat="1" ht="18" customHeight="1">
      <c r="A11" s="35"/>
      <c r="B11" s="35"/>
      <c r="C11" s="35"/>
      <c r="D11" s="62"/>
      <c r="E11" s="62"/>
      <c r="F11" s="63"/>
      <c r="G11" s="64"/>
    </row>
    <row r="12" spans="1:8" s="5" customFormat="1" ht="18" customHeight="1">
      <c r="A12" s="65"/>
      <c r="B12" s="28"/>
      <c r="C12" s="28"/>
      <c r="D12" s="59"/>
      <c r="E12" s="59"/>
      <c r="F12" s="56"/>
      <c r="G12" s="57"/>
    </row>
    <row r="13" spans="1:8" s="5" customFormat="1" ht="18" customHeight="1">
      <c r="A13" s="65"/>
      <c r="B13" s="28"/>
      <c r="C13" s="28"/>
      <c r="D13" s="59"/>
      <c r="E13" s="14" t="s">
        <v>7</v>
      </c>
      <c r="F13" s="56"/>
      <c r="G13" s="57">
        <f>SUM(G3:G11)</f>
        <v>0</v>
      </c>
    </row>
    <row r="14" spans="1:8" s="5" customFormat="1" ht="18" customHeight="1">
      <c r="A14" s="65"/>
      <c r="B14" s="28"/>
      <c r="C14" s="1"/>
      <c r="D14" s="59"/>
      <c r="E14" s="1"/>
      <c r="F14" s="56"/>
      <c r="G14" s="57"/>
    </row>
    <row r="15" spans="1:8" ht="18" customHeight="1">
      <c r="A15" s="50"/>
      <c r="B15" s="1"/>
      <c r="C15" s="28"/>
      <c r="D15" s="59"/>
      <c r="E15" s="14" t="s">
        <v>17</v>
      </c>
      <c r="F15" s="56"/>
      <c r="G15" s="57">
        <f>G13*20/100</f>
        <v>0</v>
      </c>
    </row>
    <row r="16" spans="1:8" ht="18" customHeight="1" thickBot="1">
      <c r="A16" s="66"/>
      <c r="B16" s="66"/>
      <c r="C16" s="66"/>
      <c r="D16" s="67"/>
      <c r="E16" s="67"/>
      <c r="F16" s="68"/>
      <c r="G16" s="69"/>
    </row>
    <row r="17" spans="1:7" ht="18" customHeight="1" thickTop="1">
      <c r="A17" s="70"/>
      <c r="B17" s="1"/>
      <c r="C17" s="1"/>
      <c r="D17" s="59"/>
      <c r="E17" s="59"/>
      <c r="F17" s="56"/>
      <c r="G17" s="71"/>
    </row>
    <row r="18" spans="1:7" ht="18" customHeight="1">
      <c r="A18" s="70"/>
      <c r="B18" s="1"/>
      <c r="C18" s="1"/>
      <c r="D18" s="59"/>
      <c r="E18" s="72" t="s">
        <v>6</v>
      </c>
      <c r="F18" s="56"/>
      <c r="G18" s="57">
        <f>G13+G15</f>
        <v>0</v>
      </c>
    </row>
    <row r="19" spans="1:7" ht="18" customHeight="1">
      <c r="A19" s="50"/>
      <c r="B19" s="1"/>
      <c r="C19" s="59"/>
      <c r="D19" s="59"/>
      <c r="E19" s="56"/>
      <c r="F19" s="73"/>
      <c r="G19" s="74"/>
    </row>
    <row r="20" spans="1:7" ht="18" customHeight="1">
      <c r="A20" s="50"/>
      <c r="B20" s="1"/>
      <c r="C20" s="59"/>
      <c r="D20" s="59"/>
      <c r="E20" s="56"/>
      <c r="F20" s="73"/>
      <c r="G20" s="74"/>
    </row>
    <row r="21" spans="1:7" ht="18" customHeight="1">
      <c r="A21" s="50"/>
      <c r="B21" s="1"/>
      <c r="C21" s="59"/>
      <c r="D21" s="59"/>
      <c r="E21" s="56"/>
      <c r="F21" s="73"/>
      <c r="G21" s="74"/>
    </row>
    <row r="22" spans="1:7" ht="18" customHeight="1">
      <c r="A22" s="50"/>
      <c r="B22" s="1"/>
      <c r="C22" s="59"/>
      <c r="D22" s="59"/>
      <c r="E22" s="56"/>
      <c r="F22" s="73"/>
      <c r="G22" s="74"/>
    </row>
    <row r="23" spans="1:7" s="78" customFormat="1" ht="18" customHeight="1">
      <c r="A23" s="72"/>
      <c r="B23" s="75"/>
      <c r="C23" s="59"/>
      <c r="D23" s="59"/>
      <c r="E23" s="76"/>
      <c r="F23" s="77"/>
      <c r="G23" s="52"/>
    </row>
    <row r="24" spans="1:7" s="78" customFormat="1" ht="18" customHeight="1">
      <c r="A24" s="1"/>
      <c r="B24" s="1"/>
      <c r="C24" s="59"/>
      <c r="D24" s="59"/>
      <c r="E24" s="56"/>
      <c r="F24" s="77"/>
      <c r="G24" s="52"/>
    </row>
    <row r="25" spans="1:7" s="78" customFormat="1" ht="18" customHeight="1">
      <c r="A25" s="72"/>
      <c r="B25" s="1"/>
      <c r="C25" s="59"/>
      <c r="D25" s="59"/>
      <c r="E25" s="56"/>
      <c r="F25" s="79"/>
      <c r="G25" s="52"/>
    </row>
    <row r="26" spans="1:7" s="78" customFormat="1" ht="18" customHeight="1">
      <c r="A26" s="28"/>
      <c r="B26" s="1"/>
      <c r="C26" s="59"/>
      <c r="D26" s="59"/>
      <c r="E26" s="56"/>
      <c r="F26" s="80"/>
      <c r="G26" s="52"/>
    </row>
    <row r="27" spans="1:7" s="78" customFormat="1" ht="18" customHeight="1">
      <c r="A27" s="1"/>
      <c r="B27" s="1"/>
      <c r="C27" s="59"/>
      <c r="D27" s="59"/>
      <c r="E27" s="56"/>
      <c r="F27" s="80"/>
      <c r="G27" s="52"/>
    </row>
    <row r="28" spans="1:7" s="78" customFormat="1" ht="18" customHeight="1">
      <c r="A28" s="1"/>
      <c r="B28" s="1"/>
      <c r="C28" s="59"/>
      <c r="D28" s="59"/>
      <c r="E28" s="56"/>
      <c r="F28" s="80"/>
      <c r="G28" s="52"/>
    </row>
    <row r="29" spans="1:7" s="78" customFormat="1" ht="18" customHeight="1">
      <c r="A29" s="1"/>
      <c r="B29" s="1"/>
      <c r="C29" s="59"/>
      <c r="D29" s="59"/>
      <c r="E29" s="56"/>
      <c r="F29" s="80"/>
      <c r="G29" s="52"/>
    </row>
    <row r="30" spans="1:7" s="78" customFormat="1" ht="18" customHeight="1">
      <c r="A30" s="1"/>
      <c r="B30" s="1"/>
      <c r="C30" s="59"/>
      <c r="D30" s="59"/>
      <c r="E30" s="56"/>
      <c r="F30" s="80"/>
      <c r="G30" s="52"/>
    </row>
    <row r="31" spans="1:7" s="78" customFormat="1" ht="18" customHeight="1">
      <c r="A31" s="1"/>
      <c r="B31" s="1"/>
      <c r="C31" s="59"/>
      <c r="D31" s="59"/>
      <c r="E31" s="56"/>
      <c r="F31" s="80"/>
      <c r="G31" s="52"/>
    </row>
    <row r="32" spans="1:7" s="78" customFormat="1" ht="18" customHeight="1">
      <c r="A32" s="1"/>
      <c r="B32" s="1"/>
      <c r="C32" s="59"/>
      <c r="D32" s="59"/>
      <c r="E32" s="56"/>
      <c r="F32" s="80"/>
      <c r="G32" s="52"/>
    </row>
    <row r="33" spans="1:7" s="78" customFormat="1" ht="18" customHeight="1">
      <c r="A33" s="1"/>
      <c r="B33" s="1"/>
      <c r="C33" s="59"/>
      <c r="D33" s="59"/>
      <c r="E33" s="56"/>
      <c r="F33" s="80"/>
      <c r="G33" s="52"/>
    </row>
    <row r="34" spans="1:7" s="78" customFormat="1" ht="18" customHeight="1">
      <c r="A34" s="1"/>
      <c r="B34" s="1"/>
      <c r="C34" s="59"/>
      <c r="D34" s="59"/>
      <c r="E34" s="56"/>
      <c r="F34" s="80"/>
      <c r="G34" s="52"/>
    </row>
    <row r="35" spans="1:7" s="78" customFormat="1" ht="18" customHeight="1">
      <c r="A35" s="1"/>
      <c r="B35" s="1"/>
      <c r="C35" s="59"/>
      <c r="D35" s="59"/>
      <c r="E35" s="56"/>
      <c r="F35" s="80"/>
      <c r="G35" s="52"/>
    </row>
    <row r="36" spans="1:7" s="78" customFormat="1" ht="18" customHeight="1">
      <c r="A36" s="1"/>
      <c r="B36" s="1"/>
      <c r="C36" s="59"/>
      <c r="D36" s="59"/>
      <c r="E36" s="56"/>
      <c r="F36" s="80"/>
      <c r="G36" s="52"/>
    </row>
    <row r="37" spans="1:7" s="78" customFormat="1" ht="18" customHeight="1">
      <c r="A37" s="1"/>
      <c r="B37" s="1"/>
      <c r="C37" s="59"/>
      <c r="D37" s="59"/>
      <c r="E37" s="56"/>
      <c r="F37" s="80"/>
      <c r="G37" s="52"/>
    </row>
    <row r="38" spans="1:7" s="78" customFormat="1" ht="18" customHeight="1">
      <c r="A38" s="1"/>
      <c r="B38" s="1"/>
      <c r="C38" s="59"/>
      <c r="D38" s="59"/>
      <c r="E38" s="56"/>
      <c r="F38" s="80"/>
      <c r="G38" s="52"/>
    </row>
    <row r="39" spans="1:7" s="78" customFormat="1" ht="18" customHeight="1">
      <c r="A39" s="1"/>
      <c r="B39" s="1"/>
      <c r="C39" s="59"/>
      <c r="D39" s="59"/>
      <c r="E39" s="56"/>
      <c r="F39" s="80"/>
      <c r="G39" s="52"/>
    </row>
    <row r="40" spans="1:7" s="78" customFormat="1" ht="18" customHeight="1">
      <c r="A40" s="10"/>
      <c r="B40" s="10"/>
      <c r="C40" s="46"/>
      <c r="D40" s="46"/>
      <c r="E40" s="47"/>
      <c r="F40" s="48"/>
      <c r="G40" s="49"/>
    </row>
    <row r="41" spans="1:7" s="78" customFormat="1" ht="10.15" customHeight="1">
      <c r="A41" s="10"/>
      <c r="B41" s="10"/>
      <c r="C41" s="46"/>
      <c r="D41" s="46"/>
      <c r="E41" s="47"/>
      <c r="F41" s="48"/>
      <c r="G41" s="49"/>
    </row>
    <row r="42" spans="1:7" s="78" customFormat="1" ht="15.75" customHeight="1">
      <c r="A42" s="10"/>
      <c r="B42" s="10"/>
      <c r="C42" s="46"/>
      <c r="D42" s="46"/>
      <c r="E42" s="47"/>
      <c r="F42" s="48"/>
      <c r="G42" s="49"/>
    </row>
    <row r="43" spans="1:7" s="78" customFormat="1" ht="15.75" customHeight="1">
      <c r="A43" s="10"/>
      <c r="B43" s="10"/>
      <c r="C43" s="46"/>
      <c r="D43" s="46"/>
      <c r="E43" s="47"/>
      <c r="F43" s="48"/>
      <c r="G43" s="49"/>
    </row>
    <row r="44" spans="1:7" s="78" customFormat="1" ht="15.75" customHeight="1">
      <c r="A44" s="10"/>
      <c r="B44" s="10"/>
      <c r="C44" s="46"/>
      <c r="D44" s="46"/>
      <c r="E44" s="47"/>
      <c r="F44" s="48"/>
      <c r="G44" s="49"/>
    </row>
    <row r="45" spans="1:7" s="78" customFormat="1" ht="15.75" customHeight="1">
      <c r="A45" s="10"/>
      <c r="B45" s="10"/>
      <c r="C45" s="46"/>
      <c r="D45" s="46"/>
      <c r="E45" s="47"/>
      <c r="F45" s="48"/>
      <c r="G45" s="49"/>
    </row>
    <row r="46" spans="1:7" s="78" customFormat="1" ht="10.15" customHeight="1">
      <c r="A46" s="10"/>
      <c r="B46" s="10"/>
      <c r="C46" s="46"/>
      <c r="D46" s="46"/>
      <c r="E46" s="47"/>
      <c r="F46" s="48"/>
      <c r="G46" s="49"/>
    </row>
    <row r="47" spans="1:7" s="78" customFormat="1" ht="15.75" customHeight="1">
      <c r="A47" s="10"/>
      <c r="B47" s="10"/>
      <c r="C47" s="46"/>
      <c r="D47" s="46"/>
      <c r="E47" s="47"/>
      <c r="F47" s="48"/>
      <c r="G47" s="49"/>
    </row>
    <row r="48" spans="1:7" ht="10.15" customHeight="1"/>
    <row r="49" spans="1:7" ht="15.75" customHeight="1"/>
    <row r="50" spans="1:7" ht="10.15" customHeight="1"/>
    <row r="51" spans="1:7" s="78" customFormat="1" ht="15.75" customHeight="1">
      <c r="A51" s="10"/>
      <c r="B51" s="10"/>
      <c r="C51" s="46"/>
      <c r="D51" s="46"/>
      <c r="E51" s="47"/>
      <c r="F51" s="48"/>
      <c r="G51" s="49"/>
    </row>
    <row r="52" spans="1:7" ht="6.4" customHeight="1"/>
    <row r="53" spans="1:7" ht="10.5" customHeight="1"/>
    <row r="54" spans="1:7" s="78" customFormat="1" ht="15.75" customHeight="1">
      <c r="A54" s="10"/>
      <c r="B54" s="10"/>
      <c r="C54" s="46"/>
      <c r="D54" s="46"/>
      <c r="E54" s="47"/>
      <c r="F54" s="48"/>
      <c r="G54" s="49"/>
    </row>
    <row r="55" spans="1:7" s="78" customFormat="1" ht="15.75" customHeight="1">
      <c r="A55" s="10"/>
      <c r="B55" s="10"/>
      <c r="C55" s="46"/>
      <c r="D55" s="46"/>
      <c r="E55" s="47"/>
      <c r="F55" s="48"/>
      <c r="G55" s="49"/>
    </row>
    <row r="56" spans="1:7" s="78" customFormat="1" ht="15.75" customHeight="1">
      <c r="A56" s="10"/>
      <c r="B56" s="10"/>
      <c r="C56" s="46"/>
      <c r="D56" s="46"/>
      <c r="E56" s="47"/>
      <c r="F56" s="48"/>
      <c r="G56" s="49"/>
    </row>
    <row r="57" spans="1:7" s="78" customFormat="1" ht="15.75" customHeight="1">
      <c r="A57" s="10"/>
      <c r="B57" s="10"/>
      <c r="C57" s="46"/>
      <c r="D57" s="46"/>
      <c r="E57" s="47"/>
      <c r="F57" s="48"/>
      <c r="G57" s="49"/>
    </row>
    <row r="58" spans="1:7" s="78" customFormat="1" ht="15.75" customHeight="1">
      <c r="A58" s="10"/>
      <c r="B58" s="10"/>
      <c r="C58" s="46"/>
      <c r="D58" s="46"/>
      <c r="E58" s="47"/>
      <c r="F58" s="48"/>
      <c r="G58" s="49"/>
    </row>
    <row r="59" spans="1:7" s="78" customFormat="1" ht="15.75" customHeight="1">
      <c r="A59" s="10"/>
      <c r="B59" s="10"/>
      <c r="C59" s="46"/>
      <c r="D59" s="46"/>
      <c r="E59" s="47"/>
      <c r="F59" s="48"/>
      <c r="G59" s="49"/>
    </row>
    <row r="60" spans="1:7" s="78" customFormat="1" ht="15.75" customHeight="1">
      <c r="A60" s="10"/>
      <c r="B60" s="10"/>
      <c r="C60" s="46"/>
      <c r="D60" s="46"/>
      <c r="E60" s="47"/>
      <c r="F60" s="48"/>
      <c r="G60" s="49"/>
    </row>
    <row r="61" spans="1:7" s="78" customFormat="1" ht="15.75" customHeight="1">
      <c r="A61" s="10"/>
      <c r="B61" s="10"/>
      <c r="C61" s="46"/>
      <c r="D61" s="46"/>
      <c r="E61" s="47"/>
      <c r="F61" s="48"/>
      <c r="G61" s="49"/>
    </row>
    <row r="62" spans="1:7" s="78" customFormat="1" ht="10.15" customHeight="1">
      <c r="A62" s="10"/>
      <c r="B62" s="10"/>
      <c r="C62" s="46"/>
      <c r="D62" s="46"/>
      <c r="E62" s="47"/>
      <c r="F62" s="48"/>
      <c r="G62" s="49"/>
    </row>
    <row r="63" spans="1:7" s="78" customFormat="1" ht="15.75" customHeight="1">
      <c r="A63" s="10"/>
      <c r="B63" s="10"/>
      <c r="C63" s="46"/>
      <c r="D63" s="46"/>
      <c r="E63" s="47"/>
      <c r="F63" s="48"/>
      <c r="G63" s="49"/>
    </row>
    <row r="64" spans="1:7" s="78" customFormat="1" ht="10.15" customHeight="1">
      <c r="A64" s="10"/>
      <c r="B64" s="10"/>
      <c r="C64" s="46"/>
      <c r="D64" s="46"/>
      <c r="E64" s="47"/>
      <c r="F64" s="48"/>
      <c r="G64" s="49"/>
    </row>
    <row r="65" spans="1:7" s="78" customFormat="1" ht="15.75" customHeight="1">
      <c r="A65" s="10"/>
      <c r="B65" s="10"/>
      <c r="C65" s="46"/>
      <c r="D65" s="46"/>
      <c r="E65" s="47"/>
      <c r="F65" s="48"/>
      <c r="G65" s="49"/>
    </row>
    <row r="66" spans="1:7" s="78" customFormat="1" ht="15.75" customHeight="1">
      <c r="A66" s="10"/>
      <c r="B66" s="10"/>
      <c r="C66" s="46"/>
      <c r="D66" s="46"/>
      <c r="E66" s="47"/>
      <c r="F66" s="48"/>
      <c r="G66" s="49"/>
    </row>
    <row r="67" spans="1:7" s="78" customFormat="1" ht="15.75" customHeight="1">
      <c r="A67" s="10"/>
      <c r="B67" s="10"/>
      <c r="C67" s="46"/>
      <c r="D67" s="46"/>
      <c r="E67" s="47"/>
      <c r="F67" s="48"/>
      <c r="G67" s="49"/>
    </row>
    <row r="68" spans="1:7" s="78" customFormat="1" ht="15.75" customHeight="1">
      <c r="A68" s="10"/>
      <c r="B68" s="10"/>
      <c r="C68" s="46"/>
      <c r="D68" s="46"/>
      <c r="E68" s="47"/>
      <c r="F68" s="48"/>
      <c r="G68" s="49"/>
    </row>
    <row r="69" spans="1:7" s="78" customFormat="1" ht="15.75" customHeight="1">
      <c r="A69" s="10"/>
      <c r="B69" s="10"/>
      <c r="C69" s="46"/>
      <c r="D69" s="46"/>
      <c r="E69" s="47"/>
      <c r="F69" s="48"/>
      <c r="G69" s="49"/>
    </row>
    <row r="70" spans="1:7" s="78" customFormat="1" ht="15.75" customHeight="1">
      <c r="A70" s="10"/>
      <c r="B70" s="10"/>
      <c r="C70" s="46"/>
      <c r="D70" s="46"/>
      <c r="E70" s="47"/>
      <c r="F70" s="48"/>
      <c r="G70" s="49"/>
    </row>
    <row r="71" spans="1:7" s="78" customFormat="1" ht="15.75" customHeight="1">
      <c r="A71" s="10"/>
      <c r="B71" s="10"/>
      <c r="C71" s="46"/>
      <c r="D71" s="46"/>
      <c r="E71" s="47"/>
      <c r="F71" s="48"/>
      <c r="G71" s="49"/>
    </row>
    <row r="72" spans="1:7" s="78" customFormat="1" ht="10.15" customHeight="1">
      <c r="A72" s="10"/>
      <c r="B72" s="10"/>
      <c r="C72" s="46"/>
      <c r="D72" s="46"/>
      <c r="E72" s="47"/>
      <c r="F72" s="48"/>
      <c r="G72" s="49"/>
    </row>
    <row r="73" spans="1:7" s="78" customFormat="1" ht="15.75" customHeight="1">
      <c r="A73" s="10"/>
      <c r="B73" s="10"/>
      <c r="C73" s="46"/>
      <c r="D73" s="46"/>
      <c r="E73" s="47"/>
      <c r="F73" s="48"/>
      <c r="G73" s="49"/>
    </row>
    <row r="74" spans="1:7" s="78" customFormat="1" ht="10.15" customHeight="1">
      <c r="A74" s="10"/>
      <c r="B74" s="10"/>
      <c r="C74" s="46"/>
      <c r="D74" s="46"/>
      <c r="E74" s="47"/>
      <c r="F74" s="48"/>
      <c r="G74" s="49"/>
    </row>
    <row r="75" spans="1:7" s="78" customFormat="1" ht="15.75" customHeight="1">
      <c r="A75" s="10"/>
      <c r="B75" s="10"/>
      <c r="C75" s="46"/>
      <c r="D75" s="46"/>
      <c r="E75" s="47"/>
      <c r="F75" s="48"/>
      <c r="G75" s="49"/>
    </row>
    <row r="76" spans="1:7" s="78" customFormat="1" ht="15.75" customHeight="1">
      <c r="A76" s="10"/>
      <c r="B76" s="10"/>
      <c r="C76" s="46"/>
      <c r="D76" s="46"/>
      <c r="E76" s="47"/>
      <c r="F76" s="48"/>
      <c r="G76" s="49"/>
    </row>
    <row r="77" spans="1:7" s="78" customFormat="1" ht="15.75" customHeight="1">
      <c r="A77" s="10"/>
      <c r="B77" s="10"/>
      <c r="C77" s="46"/>
      <c r="D77" s="46"/>
      <c r="E77" s="47"/>
      <c r="F77" s="48"/>
      <c r="G77" s="49"/>
    </row>
    <row r="78" spans="1:7" s="78" customFormat="1" ht="15.75" customHeight="1">
      <c r="A78" s="10"/>
      <c r="B78" s="10"/>
      <c r="C78" s="46"/>
      <c r="D78" s="46"/>
      <c r="E78" s="47"/>
      <c r="F78" s="48"/>
      <c r="G78" s="49"/>
    </row>
    <row r="79" spans="1:7" s="78" customFormat="1" ht="15.75" customHeight="1">
      <c r="A79" s="10"/>
      <c r="B79" s="10"/>
      <c r="C79" s="46"/>
      <c r="D79" s="46"/>
      <c r="E79" s="47"/>
      <c r="F79" s="48"/>
      <c r="G79" s="49"/>
    </row>
    <row r="80" spans="1:7" s="78" customFormat="1" ht="15.75" customHeight="1">
      <c r="A80" s="10"/>
      <c r="B80" s="10"/>
      <c r="C80" s="46"/>
      <c r="D80" s="46"/>
      <c r="E80" s="47"/>
      <c r="F80" s="48"/>
      <c r="G80" s="49"/>
    </row>
    <row r="81" spans="1:7" s="78" customFormat="1" ht="15.75" customHeight="1">
      <c r="A81" s="10"/>
      <c r="B81" s="10"/>
      <c r="C81" s="46"/>
      <c r="D81" s="46"/>
      <c r="E81" s="47"/>
      <c r="F81" s="48"/>
      <c r="G81" s="49"/>
    </row>
    <row r="82" spans="1:7" s="78" customFormat="1" ht="15.75" customHeight="1">
      <c r="A82" s="10"/>
      <c r="B82" s="10"/>
      <c r="C82" s="46"/>
      <c r="D82" s="46"/>
      <c r="E82" s="47"/>
      <c r="F82" s="48"/>
      <c r="G82" s="49"/>
    </row>
    <row r="83" spans="1:7" s="78" customFormat="1" ht="10.15" customHeight="1">
      <c r="A83" s="10"/>
      <c r="B83" s="10"/>
      <c r="C83" s="46"/>
      <c r="D83" s="46"/>
      <c r="E83" s="47"/>
      <c r="F83" s="48"/>
      <c r="G83" s="49"/>
    </row>
    <row r="84" spans="1:7" s="78" customFormat="1" ht="15.75" customHeight="1">
      <c r="A84" s="10"/>
      <c r="B84" s="10"/>
      <c r="C84" s="46"/>
      <c r="D84" s="46"/>
      <c r="E84" s="47"/>
      <c r="F84" s="48"/>
      <c r="G84" s="49"/>
    </row>
    <row r="85" spans="1:7" ht="10.15" customHeight="1"/>
    <row r="86" spans="1:7" s="78" customFormat="1" ht="15.75" customHeight="1">
      <c r="A86" s="10"/>
      <c r="B86" s="10"/>
      <c r="C86" s="46"/>
      <c r="D86" s="46"/>
      <c r="E86" s="47"/>
      <c r="F86" s="48"/>
      <c r="G86" s="49"/>
    </row>
    <row r="87" spans="1:7" ht="10.15" customHeight="1"/>
    <row r="88" spans="1:7" ht="15.75" customHeight="1"/>
    <row r="89" spans="1:7" ht="4.7" customHeight="1"/>
    <row r="90" spans="1:7" ht="15.75" customHeight="1"/>
    <row r="91" spans="1:7" ht="15.75" customHeight="1"/>
    <row r="92" spans="1:7" ht="15.75" customHeight="1"/>
    <row r="93" spans="1:7" ht="15.75" customHeight="1"/>
    <row r="94" spans="1:7" ht="15" customHeight="1"/>
    <row r="95" spans="1:7" ht="15" customHeight="1"/>
    <row r="96" spans="1:7" ht="10.15" customHeight="1"/>
    <row r="97" ht="15.75" customHeight="1"/>
    <row r="98" ht="7.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0.15" customHeight="1"/>
    <row r="106" ht="15.75" customHeight="1"/>
    <row r="107" ht="10.15" customHeight="1"/>
    <row r="108" ht="15.75" customHeight="1"/>
    <row r="109" ht="8.85" customHeight="1"/>
    <row r="110" ht="15.75" customHeight="1"/>
    <row r="111" ht="10.15" customHeight="1"/>
    <row r="116" ht="10.15" customHeight="1"/>
    <row r="118" ht="10.15" customHeight="1"/>
    <row r="121" ht="10.15" customHeight="1"/>
    <row r="123" ht="10.15" customHeight="1"/>
    <row r="124" ht="15.75" customHeight="1"/>
    <row r="125" ht="10.15" customHeight="1"/>
    <row r="126" ht="15.75" customHeight="1"/>
    <row r="127" ht="10.15" customHeight="1"/>
    <row r="131" ht="15.95" hidden="1" customHeight="1"/>
    <row r="132" ht="15.95" hidden="1" customHeight="1"/>
    <row r="133" ht="15.95" hidden="1" customHeight="1"/>
    <row r="134" ht="15.95" hidden="1" customHeight="1"/>
    <row r="135" ht="15.95" hidden="1" customHeight="1"/>
    <row r="136" ht="15.95" hidden="1" customHeight="1"/>
    <row r="139" ht="15.95" hidden="1" customHeight="1"/>
    <row r="140" ht="15.95" hidden="1" customHeight="1"/>
    <row r="141" ht="10.15" customHeight="1"/>
    <row r="142" ht="15.75" customHeight="1"/>
    <row r="143" ht="7.5" customHeight="1"/>
    <row r="147" ht="10.15" customHeight="1"/>
    <row r="148" ht="15.75" customHeight="1"/>
    <row r="149" ht="7.5" customHeight="1"/>
    <row r="152" ht="10.15" customHeight="1"/>
    <row r="153" ht="15.75" customHeight="1"/>
    <row r="154" ht="7.5" customHeight="1"/>
    <row r="157" ht="15.95" hidden="1" customHeight="1"/>
    <row r="158" ht="10.15" customHeight="1"/>
    <row r="159" ht="15.75" customHeight="1"/>
    <row r="160" ht="10.15" customHeight="1"/>
    <row r="161" ht="15.75" customHeight="1"/>
    <row r="162" ht="10.9" customHeight="1"/>
    <row r="163" ht="20.45" customHeight="1"/>
    <row r="172" ht="10.15" customHeight="1"/>
    <row r="196" spans="1:19" s="19" customFormat="1" ht="15.95" customHeight="1">
      <c r="A196" s="10"/>
      <c r="B196" s="10"/>
      <c r="C196" s="46"/>
      <c r="D196" s="46"/>
      <c r="E196" s="47"/>
      <c r="F196" s="48"/>
      <c r="G196" s="49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</row>
    <row r="197" spans="1:19" s="19" customFormat="1" ht="15.95" customHeight="1">
      <c r="A197" s="10"/>
      <c r="B197" s="10"/>
      <c r="C197" s="46"/>
      <c r="D197" s="46"/>
      <c r="E197" s="47"/>
      <c r="F197" s="48"/>
      <c r="G197" s="49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</row>
    <row r="198" spans="1:19" s="19" customFormat="1" ht="15.95" customHeight="1">
      <c r="A198" s="10"/>
      <c r="B198" s="10"/>
      <c r="C198" s="46"/>
      <c r="D198" s="46"/>
      <c r="E198" s="47"/>
      <c r="F198" s="48"/>
      <c r="G198" s="49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</row>
    <row r="199" spans="1:19" s="19" customFormat="1" ht="15.95" customHeight="1">
      <c r="A199" s="10"/>
      <c r="B199" s="10"/>
      <c r="C199" s="46"/>
      <c r="D199" s="46"/>
      <c r="E199" s="47"/>
      <c r="F199" s="48"/>
      <c r="G199" s="49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</row>
    <row r="200" spans="1:19" s="19" customFormat="1" ht="15.95" customHeight="1">
      <c r="A200" s="10"/>
      <c r="B200" s="10"/>
      <c r="C200" s="46"/>
      <c r="D200" s="46"/>
      <c r="E200" s="47"/>
      <c r="F200" s="48"/>
      <c r="G200" s="49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</row>
    <row r="201" spans="1:19" s="19" customFormat="1" ht="15.95" customHeight="1">
      <c r="A201" s="10"/>
      <c r="B201" s="10"/>
      <c r="C201" s="46"/>
      <c r="D201" s="46"/>
      <c r="E201" s="47"/>
      <c r="F201" s="48"/>
      <c r="G201" s="49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</row>
    <row r="202" spans="1:19" s="19" customFormat="1" ht="15.95" customHeight="1">
      <c r="A202" s="10"/>
      <c r="B202" s="10"/>
      <c r="C202" s="46"/>
      <c r="D202" s="46"/>
      <c r="E202" s="47"/>
      <c r="F202" s="48"/>
      <c r="G202" s="49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</row>
    <row r="203" spans="1:19" s="19" customFormat="1" ht="15.95" customHeight="1">
      <c r="A203" s="10"/>
      <c r="B203" s="10"/>
      <c r="C203" s="46"/>
      <c r="D203" s="46"/>
      <c r="E203" s="47"/>
      <c r="F203" s="48"/>
      <c r="G203" s="49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</row>
    <row r="204" spans="1:19" s="19" customFormat="1" ht="15.95" customHeight="1">
      <c r="A204" s="10"/>
      <c r="B204" s="10"/>
      <c r="C204" s="46"/>
      <c r="D204" s="46"/>
      <c r="E204" s="47"/>
      <c r="F204" s="48"/>
      <c r="G204" s="49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</row>
    <row r="205" spans="1:19" s="19" customFormat="1" ht="15.95" customHeight="1">
      <c r="A205" s="10"/>
      <c r="B205" s="10"/>
      <c r="C205" s="46"/>
      <c r="D205" s="46"/>
      <c r="E205" s="47"/>
      <c r="F205" s="48"/>
      <c r="G205" s="49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</row>
    <row r="206" spans="1:19" s="19" customFormat="1" ht="15.95" customHeight="1">
      <c r="A206" s="10"/>
      <c r="B206" s="10"/>
      <c r="C206" s="46"/>
      <c r="D206" s="46"/>
      <c r="E206" s="47"/>
      <c r="F206" s="48"/>
      <c r="G206" s="49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</row>
    <row r="207" spans="1:19" s="19" customFormat="1" ht="15.95" customHeight="1">
      <c r="A207" s="10"/>
      <c r="B207" s="10"/>
      <c r="C207" s="46"/>
      <c r="D207" s="46"/>
      <c r="E207" s="47"/>
      <c r="F207" s="48"/>
      <c r="G207" s="49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</row>
    <row r="208" spans="1:19" s="19" customFormat="1" ht="15.95" customHeight="1">
      <c r="A208" s="10"/>
      <c r="B208" s="10"/>
      <c r="C208" s="46"/>
      <c r="D208" s="46"/>
      <c r="E208" s="47"/>
      <c r="F208" s="48"/>
      <c r="G208" s="49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</row>
    <row r="209" spans="1:19" s="19" customFormat="1" ht="15.95" customHeight="1">
      <c r="A209" s="10"/>
      <c r="B209" s="10"/>
      <c r="C209" s="46"/>
      <c r="D209" s="46"/>
      <c r="E209" s="47"/>
      <c r="F209" s="48"/>
      <c r="G209" s="49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</row>
    <row r="210" spans="1:19" s="19" customFormat="1" ht="15.95" customHeight="1">
      <c r="A210" s="10"/>
      <c r="B210" s="10"/>
      <c r="C210" s="46"/>
      <c r="D210" s="46"/>
      <c r="E210" s="47"/>
      <c r="F210" s="48"/>
      <c r="G210" s="49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</row>
    <row r="211" spans="1:19" s="19" customFormat="1" ht="15.95" customHeight="1">
      <c r="A211" s="10"/>
      <c r="B211" s="10"/>
      <c r="C211" s="46"/>
      <c r="D211" s="46"/>
      <c r="E211" s="47"/>
      <c r="F211" s="48"/>
      <c r="G211" s="49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</row>
    <row r="308" spans="1:19" s="21" customFormat="1" ht="15.95" customHeight="1">
      <c r="A308" s="10"/>
      <c r="B308" s="10"/>
      <c r="C308" s="46"/>
      <c r="D308" s="46"/>
      <c r="E308" s="47"/>
      <c r="F308" s="48"/>
      <c r="G308" s="49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</row>
    <row r="309" spans="1:19" s="21" customFormat="1" ht="15.95" customHeight="1">
      <c r="A309" s="10"/>
      <c r="B309" s="10"/>
      <c r="C309" s="46"/>
      <c r="D309" s="46"/>
      <c r="E309" s="47"/>
      <c r="F309" s="48"/>
      <c r="G309" s="49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</row>
    <row r="310" spans="1:19" s="21" customFormat="1" ht="15.95" customHeight="1">
      <c r="A310" s="10"/>
      <c r="B310" s="10"/>
      <c r="C310" s="46"/>
      <c r="D310" s="46"/>
      <c r="E310" s="47"/>
      <c r="F310" s="48"/>
      <c r="G310" s="49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</row>
    <row r="311" spans="1:19" s="21" customFormat="1" ht="15.95" customHeight="1">
      <c r="A311" s="10"/>
      <c r="B311" s="10"/>
      <c r="C311" s="46"/>
      <c r="D311" s="46"/>
      <c r="E311" s="47"/>
      <c r="F311" s="48"/>
      <c r="G311" s="49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</row>
    <row r="323" spans="1:19" s="21" customFormat="1" ht="15.95" customHeight="1">
      <c r="A323" s="10"/>
      <c r="B323" s="10"/>
      <c r="C323" s="46"/>
      <c r="D323" s="46"/>
      <c r="E323" s="47"/>
      <c r="F323" s="48"/>
      <c r="G323" s="49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</row>
    <row r="328" spans="1:19" s="20" customFormat="1" ht="15.95" customHeight="1">
      <c r="A328" s="10"/>
      <c r="B328" s="10"/>
      <c r="C328" s="46"/>
      <c r="D328" s="46"/>
      <c r="E328" s="47"/>
      <c r="F328" s="48"/>
      <c r="G328" s="49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</row>
    <row r="329" spans="1:19" s="20" customFormat="1" ht="15.95" customHeight="1">
      <c r="A329" s="10"/>
      <c r="B329" s="10"/>
      <c r="C329" s="46"/>
      <c r="D329" s="46"/>
      <c r="E329" s="47"/>
      <c r="F329" s="48"/>
      <c r="G329" s="49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</row>
    <row r="330" spans="1:19" s="20" customFormat="1" ht="15.95" customHeight="1">
      <c r="A330" s="10"/>
      <c r="B330" s="10"/>
      <c r="C330" s="46"/>
      <c r="D330" s="46"/>
      <c r="E330" s="47"/>
      <c r="F330" s="48"/>
      <c r="G330" s="49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</row>
    <row r="331" spans="1:19" s="20" customFormat="1" ht="15.95" customHeight="1">
      <c r="A331" s="10"/>
      <c r="B331" s="10"/>
      <c r="C331" s="46"/>
      <c r="D331" s="46"/>
      <c r="E331" s="47"/>
      <c r="F331" s="48"/>
      <c r="G331" s="49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</row>
    <row r="332" spans="1:19" s="20" customFormat="1" ht="15.95" customHeight="1">
      <c r="A332" s="10"/>
      <c r="B332" s="10"/>
      <c r="C332" s="46"/>
      <c r="D332" s="46"/>
      <c r="E332" s="47"/>
      <c r="F332" s="48"/>
      <c r="G332" s="49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</row>
    <row r="333" spans="1:19" s="20" customFormat="1" ht="15.95" customHeight="1">
      <c r="A333" s="10"/>
      <c r="B333" s="10"/>
      <c r="C333" s="46"/>
      <c r="D333" s="46"/>
      <c r="E333" s="47"/>
      <c r="F333" s="48"/>
      <c r="G333" s="49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</row>
    <row r="334" spans="1:19" s="20" customFormat="1" ht="15.95" customHeight="1">
      <c r="A334" s="10"/>
      <c r="B334" s="10"/>
      <c r="C334" s="46"/>
      <c r="D334" s="46"/>
      <c r="E334" s="47"/>
      <c r="F334" s="48"/>
      <c r="G334" s="49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</row>
    <row r="335" spans="1:19" s="20" customFormat="1" ht="15.95" customHeight="1">
      <c r="A335" s="10"/>
      <c r="B335" s="10"/>
      <c r="C335" s="46"/>
      <c r="D335" s="46"/>
      <c r="E335" s="47"/>
      <c r="F335" s="48"/>
      <c r="G335" s="49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</row>
    <row r="336" spans="1:19" s="20" customFormat="1" ht="15.95" customHeight="1">
      <c r="A336" s="10"/>
      <c r="B336" s="10"/>
      <c r="C336" s="46"/>
      <c r="D336" s="46"/>
      <c r="E336" s="47"/>
      <c r="F336" s="48"/>
      <c r="G336" s="49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</row>
    <row r="337" spans="1:19" s="20" customFormat="1" ht="15.95" customHeight="1">
      <c r="A337" s="10"/>
      <c r="B337" s="10"/>
      <c r="C337" s="46"/>
      <c r="D337" s="46"/>
      <c r="E337" s="47"/>
      <c r="F337" s="48"/>
      <c r="G337" s="49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</row>
    <row r="338" spans="1:19" s="20" customFormat="1" ht="15.95" customHeight="1">
      <c r="A338" s="10"/>
      <c r="B338" s="10"/>
      <c r="C338" s="46"/>
      <c r="D338" s="46"/>
      <c r="E338" s="47"/>
      <c r="F338" s="48"/>
      <c r="G338" s="49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</row>
    <row r="341" spans="1:19" s="20" customFormat="1" ht="15.95" customHeight="1">
      <c r="A341" s="10"/>
      <c r="B341" s="10"/>
      <c r="C341" s="46"/>
      <c r="D341" s="46"/>
      <c r="E341" s="47"/>
      <c r="F341" s="48"/>
      <c r="G341" s="49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</row>
    <row r="342" spans="1:19" s="20" customFormat="1" ht="15.95" customHeight="1">
      <c r="A342" s="10"/>
      <c r="B342" s="10"/>
      <c r="C342" s="46"/>
      <c r="D342" s="46"/>
      <c r="E342" s="47"/>
      <c r="F342" s="48"/>
      <c r="G342" s="49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</row>
    <row r="343" spans="1:19" s="20" customFormat="1" ht="15.95" customHeight="1">
      <c r="A343" s="10"/>
      <c r="B343" s="10"/>
      <c r="C343" s="46"/>
      <c r="D343" s="46"/>
      <c r="E343" s="47"/>
      <c r="F343" s="48"/>
      <c r="G343" s="49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</row>
    <row r="344" spans="1:19" s="20" customFormat="1" ht="15.95" customHeight="1">
      <c r="A344" s="10"/>
      <c r="B344" s="10"/>
      <c r="C344" s="46"/>
      <c r="D344" s="46"/>
      <c r="E344" s="47"/>
      <c r="F344" s="48"/>
      <c r="G344" s="49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</row>
    <row r="348" spans="1:19" s="20" customFormat="1" ht="15.95" customHeight="1">
      <c r="A348" s="10"/>
      <c r="B348" s="10"/>
      <c r="C348" s="46"/>
      <c r="D348" s="46"/>
      <c r="E348" s="47"/>
      <c r="F348" s="48"/>
      <c r="G348" s="49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</row>
    <row r="349" spans="1:19" s="20" customFormat="1" ht="15.95" customHeight="1">
      <c r="A349" s="10"/>
      <c r="B349" s="10"/>
      <c r="C349" s="46"/>
      <c r="D349" s="46"/>
      <c r="E349" s="47"/>
      <c r="F349" s="48"/>
      <c r="G349" s="49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</row>
    <row r="350" spans="1:19" s="20" customFormat="1" ht="15.95" customHeight="1">
      <c r="A350" s="10"/>
      <c r="B350" s="10"/>
      <c r="C350" s="46"/>
      <c r="D350" s="46"/>
      <c r="E350" s="47"/>
      <c r="F350" s="48"/>
      <c r="G350" s="49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</row>
    <row r="351" spans="1:19" s="20" customFormat="1" ht="15.95" customHeight="1">
      <c r="A351" s="10"/>
      <c r="B351" s="10"/>
      <c r="C351" s="46"/>
      <c r="D351" s="46"/>
      <c r="E351" s="47"/>
      <c r="F351" s="48"/>
      <c r="G351" s="49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</row>
    <row r="381" spans="1:19" s="20" customFormat="1" ht="15.95" customHeight="1">
      <c r="A381" s="10"/>
      <c r="B381" s="10"/>
      <c r="C381" s="46"/>
      <c r="D381" s="46"/>
      <c r="E381" s="47"/>
      <c r="F381" s="48"/>
      <c r="G381" s="49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</row>
    <row r="382" spans="1:19" s="20" customFormat="1" ht="15.95" customHeight="1">
      <c r="A382" s="10"/>
      <c r="B382" s="10"/>
      <c r="C382" s="46"/>
      <c r="D382" s="46"/>
      <c r="E382" s="47"/>
      <c r="F382" s="48"/>
      <c r="G382" s="49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</row>
    <row r="383" spans="1:19" s="20" customFormat="1" ht="15.95" customHeight="1">
      <c r="A383" s="10"/>
      <c r="B383" s="10"/>
      <c r="C383" s="46"/>
      <c r="D383" s="46"/>
      <c r="E383" s="47"/>
      <c r="F383" s="48"/>
      <c r="G383" s="49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</row>
    <row r="384" spans="1:19" s="20" customFormat="1" ht="15.95" customHeight="1">
      <c r="A384" s="10"/>
      <c r="B384" s="10"/>
      <c r="C384" s="46"/>
      <c r="D384" s="46"/>
      <c r="E384" s="47"/>
      <c r="F384" s="48"/>
      <c r="G384" s="49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</row>
  </sheetData>
  <mergeCells count="1">
    <mergeCell ref="A1:G1"/>
  </mergeCells>
  <printOptions horizontalCentered="1"/>
  <pageMargins left="0.39370078740157483" right="0.39370078740157483" top="0.78740157480314965" bottom="0.78740157480314965" header="0.39370078740157483" footer="0.39370078740157483"/>
  <pageSetup paperSize="9" fitToHeight="0" orientation="portrait" r:id="rId1"/>
  <headerFooter scaleWithDoc="0">
    <oddHeader xml:space="preserve">&amp;L&amp;"Arial,Normal"&amp;9EPTB Seine Grands Lacs
UTB Marne&amp;CRétablissement de la continuité écologique 
au droit du barrage de la Marne&amp;R&amp;"Arial,Normal"&amp;9Page : &amp;P / &amp;N  </oddHeader>
    <oddFooter>&amp;R&amp;"Arial,Normal"&amp;9Date d'émission : 21/07/2021
Ind A</oddFooter>
  </headerFooter>
  <rowBreaks count="3" manualBreakCount="3">
    <brk id="74" max="16383" man="1"/>
    <brk id="125" max="16383" man="1"/>
    <brk id="173" max="16383" man="1"/>
  </rowBreaks>
  <ignoredErrors>
    <ignoredError sqref="G11:G20 G4:G9 G1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rgb="FF92D050"/>
    <pageSetUpPr fitToPage="1"/>
  </sheetPr>
  <dimension ref="A1:G253"/>
  <sheetViews>
    <sheetView showGridLines="0" tabSelected="1" view="pageBreakPreview" topLeftCell="A3" zoomScaleNormal="100" zoomScaleSheetLayoutView="100" zoomScalePageLayoutView="70" workbookViewId="0">
      <selection activeCell="E16" sqref="E16"/>
    </sheetView>
  </sheetViews>
  <sheetFormatPr baseColWidth="10" defaultColWidth="11.42578125" defaultRowHeight="15.95" customHeight="1"/>
  <cols>
    <col min="1" max="1" width="10.28515625" style="20" customWidth="1"/>
    <col min="2" max="2" width="90.85546875" style="10" customWidth="1"/>
    <col min="3" max="3" width="4.7109375" style="20" customWidth="1"/>
    <col min="4" max="4" width="14.140625" style="21" customWidth="1"/>
    <col min="5" max="5" width="13" style="22" customWidth="1"/>
    <col min="6" max="6" width="17.42578125" style="22" customWidth="1"/>
    <col min="7" max="16384" width="11.42578125" style="10"/>
  </cols>
  <sheetData>
    <row r="1" spans="1:6" s="5" customFormat="1" ht="36" customHeight="1">
      <c r="A1" s="36" t="s">
        <v>0</v>
      </c>
      <c r="B1" s="25" t="s">
        <v>14</v>
      </c>
      <c r="C1" s="2" t="s">
        <v>1</v>
      </c>
      <c r="D1" s="3" t="s">
        <v>8</v>
      </c>
      <c r="E1" s="4" t="s">
        <v>9</v>
      </c>
      <c r="F1" s="4" t="s">
        <v>10</v>
      </c>
    </row>
    <row r="2" spans="1:6" ht="6.75" customHeight="1">
      <c r="A2" s="37"/>
      <c r="B2" s="7"/>
      <c r="C2" s="6"/>
      <c r="D2" s="8"/>
      <c r="E2" s="9"/>
      <c r="F2" s="9"/>
    </row>
    <row r="3" spans="1:6" ht="18" customHeight="1">
      <c r="A3" s="130" t="s">
        <v>56</v>
      </c>
      <c r="B3" s="131"/>
      <c r="C3" s="131"/>
      <c r="D3" s="131"/>
      <c r="E3" s="131"/>
      <c r="F3" s="132"/>
    </row>
    <row r="4" spans="1:6" ht="6.75" customHeight="1">
      <c r="A4" s="26"/>
      <c r="B4" s="33"/>
      <c r="C4" s="11"/>
      <c r="D4" s="13"/>
      <c r="E4" s="34"/>
      <c r="F4" s="34"/>
    </row>
    <row r="5" spans="1:6" ht="18" customHeight="1">
      <c r="A5" s="38">
        <v>1000</v>
      </c>
      <c r="B5" s="39" t="s">
        <v>13</v>
      </c>
      <c r="C5" s="40"/>
      <c r="D5" s="41"/>
      <c r="E5" s="42"/>
      <c r="F5" s="81"/>
    </row>
    <row r="6" spans="1:6" ht="10.15" customHeight="1">
      <c r="A6" s="11"/>
      <c r="B6" s="12"/>
      <c r="C6" s="11"/>
      <c r="D6" s="13"/>
      <c r="E6" s="34"/>
      <c r="F6" s="34"/>
    </row>
    <row r="7" spans="1:6" ht="18" customHeight="1">
      <c r="A7" s="27">
        <f>A5+1</f>
        <v>1001</v>
      </c>
      <c r="B7" s="5" t="s">
        <v>2</v>
      </c>
      <c r="C7" s="15" t="s">
        <v>3</v>
      </c>
      <c r="D7" s="13">
        <v>1</v>
      </c>
      <c r="E7" s="82"/>
      <c r="F7" s="82"/>
    </row>
    <row r="8" spans="1:6" ht="18" customHeight="1">
      <c r="A8" s="27">
        <f>A7+1</f>
        <v>1002</v>
      </c>
      <c r="B8" s="5" t="s">
        <v>31</v>
      </c>
      <c r="C8" s="15" t="s">
        <v>3</v>
      </c>
      <c r="D8" s="13">
        <v>1</v>
      </c>
      <c r="E8" s="82"/>
      <c r="F8" s="82"/>
    </row>
    <row r="9" spans="1:6" ht="18" customHeight="1">
      <c r="A9" s="27">
        <f t="shared" ref="A9:A15" si="0">A8+1</f>
        <v>1003</v>
      </c>
      <c r="B9" s="5" t="s">
        <v>4</v>
      </c>
      <c r="C9" s="15" t="s">
        <v>3</v>
      </c>
      <c r="D9" s="13">
        <v>1</v>
      </c>
      <c r="E9" s="82"/>
      <c r="F9" s="82"/>
    </row>
    <row r="10" spans="1:6" ht="18" customHeight="1">
      <c r="A10" s="27">
        <f t="shared" si="0"/>
        <v>1004</v>
      </c>
      <c r="B10" s="5" t="s">
        <v>32</v>
      </c>
      <c r="C10" s="15" t="s">
        <v>3</v>
      </c>
      <c r="D10" s="13">
        <v>1</v>
      </c>
      <c r="E10" s="113"/>
      <c r="F10" s="82"/>
    </row>
    <row r="11" spans="1:6" ht="18" customHeight="1">
      <c r="A11" s="27">
        <f t="shared" si="0"/>
        <v>1005</v>
      </c>
      <c r="B11" s="5" t="s">
        <v>37</v>
      </c>
      <c r="C11" s="15" t="s">
        <v>3</v>
      </c>
      <c r="D11" s="13">
        <v>1</v>
      </c>
      <c r="E11" s="82"/>
      <c r="F11" s="82"/>
    </row>
    <row r="12" spans="1:6" ht="18" customHeight="1">
      <c r="A12" s="27">
        <f t="shared" si="0"/>
        <v>1006</v>
      </c>
      <c r="B12" s="5" t="s">
        <v>45</v>
      </c>
      <c r="C12" s="15" t="s">
        <v>3</v>
      </c>
      <c r="D12" s="13">
        <v>1</v>
      </c>
      <c r="E12" s="82"/>
      <c r="F12" s="82"/>
    </row>
    <row r="13" spans="1:6" ht="18" customHeight="1">
      <c r="A13" s="27">
        <f t="shared" si="0"/>
        <v>1007</v>
      </c>
      <c r="B13" s="5" t="s">
        <v>33</v>
      </c>
      <c r="C13" s="15" t="s">
        <v>3</v>
      </c>
      <c r="D13" s="13">
        <v>1</v>
      </c>
      <c r="E13" s="82"/>
      <c r="F13" s="82"/>
    </row>
    <row r="14" spans="1:6" ht="18" customHeight="1">
      <c r="A14" s="27">
        <f t="shared" si="0"/>
        <v>1008</v>
      </c>
      <c r="B14" s="5" t="s">
        <v>34</v>
      </c>
      <c r="C14" s="15" t="s">
        <v>3</v>
      </c>
      <c r="D14" s="13">
        <v>1</v>
      </c>
      <c r="E14" s="82"/>
      <c r="F14" s="82"/>
    </row>
    <row r="15" spans="1:6" ht="18" customHeight="1">
      <c r="A15" s="27">
        <f t="shared" si="0"/>
        <v>1009</v>
      </c>
      <c r="B15" s="5" t="s">
        <v>16</v>
      </c>
      <c r="C15" s="15" t="s">
        <v>3</v>
      </c>
      <c r="D15" s="13">
        <v>1</v>
      </c>
      <c r="E15" s="82"/>
      <c r="F15" s="82"/>
    </row>
    <row r="16" spans="1:6" ht="18" customHeight="1">
      <c r="A16" s="27"/>
      <c r="B16" s="28"/>
      <c r="C16" s="15"/>
      <c r="D16" s="13"/>
      <c r="E16" s="82"/>
      <c r="F16" s="82"/>
    </row>
    <row r="17" spans="1:6" ht="10.15" customHeight="1">
      <c r="A17" s="11"/>
      <c r="B17" s="1"/>
      <c r="C17" s="11"/>
      <c r="D17" s="13" t="s">
        <v>11</v>
      </c>
      <c r="E17" s="34"/>
      <c r="F17" s="45"/>
    </row>
    <row r="18" spans="1:6" ht="18" customHeight="1">
      <c r="A18" s="11"/>
      <c r="B18" s="14" t="str">
        <f>CONCATENATE("SOUS-TOTAL ",A5," : ")</f>
        <v xml:space="preserve">SOUS-TOTAL 1000 : </v>
      </c>
      <c r="C18" s="11"/>
      <c r="D18" s="13" t="s">
        <v>11</v>
      </c>
      <c r="E18" s="82"/>
      <c r="F18" s="83"/>
    </row>
    <row r="19" spans="1:6" ht="9.6" customHeight="1">
      <c r="A19" s="43"/>
      <c r="B19" s="44"/>
      <c r="C19" s="29"/>
      <c r="D19" s="31" t="s">
        <v>11</v>
      </c>
      <c r="E19" s="45"/>
      <c r="F19" s="45"/>
    </row>
    <row r="20" spans="1:6" ht="18" customHeight="1">
      <c r="A20" s="38">
        <f>A5+1000</f>
        <v>2000</v>
      </c>
      <c r="B20" s="39" t="s">
        <v>15</v>
      </c>
      <c r="C20" s="40"/>
      <c r="D20" s="41"/>
      <c r="E20" s="42"/>
      <c r="F20" s="81"/>
    </row>
    <row r="21" spans="1:6" ht="10.15" customHeight="1">
      <c r="A21" s="11"/>
      <c r="B21" s="12"/>
      <c r="C21" s="11"/>
      <c r="D21" s="13"/>
      <c r="E21" s="34"/>
      <c r="F21" s="34"/>
    </row>
    <row r="22" spans="1:6" ht="18" customHeight="1">
      <c r="A22" s="27">
        <f>A20+1</f>
        <v>2001</v>
      </c>
      <c r="B22" s="5" t="s">
        <v>40</v>
      </c>
      <c r="C22" s="32" t="s">
        <v>3</v>
      </c>
      <c r="D22" s="13">
        <v>1</v>
      </c>
      <c r="E22" s="113"/>
      <c r="F22" s="82"/>
    </row>
    <row r="23" spans="1:6" ht="18" customHeight="1">
      <c r="A23" s="27">
        <f>A22+1</f>
        <v>2002</v>
      </c>
      <c r="B23" s="5" t="s">
        <v>41</v>
      </c>
      <c r="C23" s="15" t="s">
        <v>18</v>
      </c>
      <c r="D23" s="114">
        <v>235</v>
      </c>
      <c r="E23" s="82"/>
      <c r="F23" s="82"/>
    </row>
    <row r="24" spans="1:6" ht="18" customHeight="1">
      <c r="A24" s="27">
        <f t="shared" ref="A24:A25" si="1">A23+1</f>
        <v>2003</v>
      </c>
      <c r="B24" s="5" t="s">
        <v>38</v>
      </c>
      <c r="C24" s="15" t="s">
        <v>18</v>
      </c>
      <c r="D24" s="114">
        <v>60</v>
      </c>
      <c r="E24" s="82"/>
      <c r="F24" s="82"/>
    </row>
    <row r="25" spans="1:6" ht="18" customHeight="1">
      <c r="A25" s="27">
        <f t="shared" si="1"/>
        <v>2004</v>
      </c>
      <c r="B25" s="5" t="s">
        <v>50</v>
      </c>
      <c r="C25" s="15" t="s">
        <v>18</v>
      </c>
      <c r="D25" s="13">
        <v>17</v>
      </c>
      <c r="E25" s="82"/>
      <c r="F25" s="82"/>
    </row>
    <row r="26" spans="1:6" ht="18" customHeight="1">
      <c r="A26" s="27"/>
      <c r="B26" s="28"/>
      <c r="C26" s="15"/>
      <c r="D26" s="114"/>
      <c r="E26" s="82"/>
      <c r="F26" s="82"/>
    </row>
    <row r="27" spans="1:6" ht="10.15" customHeight="1">
      <c r="A27" s="11"/>
      <c r="B27" s="1"/>
      <c r="C27" s="11"/>
      <c r="D27" s="13"/>
      <c r="E27" s="82"/>
      <c r="F27" s="45"/>
    </row>
    <row r="28" spans="1:6" ht="18" customHeight="1">
      <c r="A28" s="11"/>
      <c r="B28" s="14" t="str">
        <f>CONCATENATE("SOUS-TOTAL ",A20," : ")</f>
        <v xml:space="preserve">SOUS-TOTAL 2000 : </v>
      </c>
      <c r="C28" s="11"/>
      <c r="D28" s="13" t="s">
        <v>11</v>
      </c>
      <c r="E28" s="82"/>
      <c r="F28" s="83"/>
    </row>
    <row r="29" spans="1:6" ht="10.15" customHeight="1">
      <c r="A29" s="29"/>
      <c r="B29" s="30"/>
      <c r="C29" s="29"/>
      <c r="D29" s="31" t="s">
        <v>11</v>
      </c>
      <c r="E29" s="84"/>
      <c r="F29" s="45"/>
    </row>
    <row r="30" spans="1:6" ht="18" customHeight="1">
      <c r="A30" s="38">
        <f>A20+1000</f>
        <v>3000</v>
      </c>
      <c r="B30" s="39" t="s">
        <v>35</v>
      </c>
      <c r="C30" s="40"/>
      <c r="D30" s="41"/>
      <c r="E30" s="42"/>
      <c r="F30" s="81"/>
    </row>
    <row r="31" spans="1:6" ht="10.15" customHeight="1">
      <c r="A31" s="11"/>
      <c r="B31" s="12"/>
      <c r="C31" s="11"/>
      <c r="D31" s="13"/>
      <c r="E31" s="34"/>
      <c r="F31" s="34"/>
    </row>
    <row r="32" spans="1:6" ht="18" customHeight="1">
      <c r="A32" s="27">
        <f>A30+1</f>
        <v>3001</v>
      </c>
      <c r="B32" s="5" t="s">
        <v>48</v>
      </c>
      <c r="C32" s="32" t="s">
        <v>1</v>
      </c>
      <c r="D32" s="114">
        <v>235</v>
      </c>
      <c r="E32" s="113"/>
      <c r="F32" s="82"/>
    </row>
    <row r="33" spans="1:7" ht="18" customHeight="1">
      <c r="A33" s="27">
        <f>A32+1</f>
        <v>3002</v>
      </c>
      <c r="B33" s="5" t="s">
        <v>44</v>
      </c>
      <c r="C33" s="32" t="s">
        <v>5</v>
      </c>
      <c r="D33" s="114">
        <v>40</v>
      </c>
      <c r="E33" s="113"/>
      <c r="F33" s="82"/>
    </row>
    <row r="34" spans="1:7" ht="18" customHeight="1">
      <c r="A34" s="27">
        <f>A33+1</f>
        <v>3003</v>
      </c>
      <c r="B34" s="5" t="s">
        <v>47</v>
      </c>
      <c r="C34" s="15" t="s">
        <v>18</v>
      </c>
      <c r="D34" s="114">
        <v>190</v>
      </c>
      <c r="E34" s="113"/>
      <c r="F34" s="82"/>
    </row>
    <row r="35" spans="1:7" ht="18" customHeight="1">
      <c r="A35" s="27">
        <f t="shared" ref="A35:A36" si="2">A34+1</f>
        <v>3004</v>
      </c>
      <c r="B35" s="5" t="s">
        <v>42</v>
      </c>
      <c r="C35" s="15" t="s">
        <v>43</v>
      </c>
      <c r="D35" s="13">
        <v>350</v>
      </c>
      <c r="E35" s="82"/>
      <c r="F35" s="82"/>
    </row>
    <row r="36" spans="1:7" ht="18" customHeight="1">
      <c r="A36" s="27">
        <f t="shared" si="2"/>
        <v>3005</v>
      </c>
      <c r="B36" s="5" t="s">
        <v>46</v>
      </c>
      <c r="C36" s="15" t="s">
        <v>49</v>
      </c>
      <c r="D36" s="13">
        <v>10</v>
      </c>
      <c r="E36" s="82"/>
      <c r="F36" s="82"/>
    </row>
    <row r="37" spans="1:7" ht="18" customHeight="1">
      <c r="A37" s="27"/>
      <c r="B37" s="28"/>
      <c r="C37" s="15"/>
      <c r="D37" s="114"/>
      <c r="E37" s="113"/>
      <c r="F37" s="82"/>
    </row>
    <row r="38" spans="1:7" ht="18" customHeight="1">
      <c r="A38" s="11"/>
      <c r="B38" s="14" t="str">
        <f>CONCATENATE("SOUS-TOTAL ",A30," : ")</f>
        <v xml:space="preserve">SOUS-TOTAL 3000 : </v>
      </c>
      <c r="C38" s="11"/>
      <c r="D38" s="13" t="s">
        <v>11</v>
      </c>
      <c r="E38" s="82"/>
      <c r="F38" s="83"/>
    </row>
    <row r="39" spans="1:7" ht="10.15" customHeight="1">
      <c r="A39" s="29"/>
      <c r="B39" s="30"/>
      <c r="C39" s="29"/>
      <c r="D39" s="31" t="s">
        <v>11</v>
      </c>
      <c r="E39" s="84"/>
      <c r="F39" s="45"/>
    </row>
    <row r="40" spans="1:7" ht="10.15" customHeight="1">
      <c r="A40" s="29"/>
      <c r="B40" s="30"/>
      <c r="C40" s="29"/>
      <c r="D40" s="31"/>
      <c r="E40" s="84"/>
      <c r="F40" s="45"/>
    </row>
    <row r="41" spans="1:7" s="5" customFormat="1" ht="18" customHeight="1">
      <c r="A41" s="127" t="str">
        <f>CONCATENATE("RECAPITULATIF - ",DE!A3)</f>
        <v>RECAPITULATIF - REAMENAGEMENT DE LA PASSE A POISSONS DU PONT CANAL DE GUETIN</v>
      </c>
      <c r="B41" s="128"/>
      <c r="C41" s="128"/>
      <c r="D41" s="128"/>
      <c r="E41" s="128"/>
      <c r="F41" s="128"/>
      <c r="G41" s="115"/>
    </row>
    <row r="42" spans="1:7" ht="18" customHeight="1">
      <c r="A42" s="50"/>
      <c r="B42" s="50"/>
      <c r="C42" s="50"/>
      <c r="D42" s="51"/>
      <c r="E42" s="51"/>
      <c r="F42" s="51"/>
    </row>
    <row r="43" spans="1:7" s="5" customFormat="1" ht="18" customHeight="1">
      <c r="A43" s="53"/>
      <c r="B43" s="54"/>
      <c r="C43" s="54"/>
      <c r="D43" s="55"/>
      <c r="E43" s="55"/>
      <c r="F43" s="56"/>
    </row>
    <row r="44" spans="1:7" s="5" customFormat="1" ht="18" customHeight="1">
      <c r="A44" s="58">
        <f>A5</f>
        <v>1000</v>
      </c>
      <c r="B44" s="28" t="str">
        <f>VLOOKUP(A44,DE!A:F,2,0)</f>
        <v>PRIX GENERAUX</v>
      </c>
      <c r="C44" s="1"/>
      <c r="D44" s="59"/>
      <c r="E44" s="59"/>
      <c r="F44" s="56">
        <f>VLOOKUP(CONCATENATE("SOUS-TOTAL ",A44," : "),DE!B:F,5,0)</f>
        <v>0</v>
      </c>
    </row>
    <row r="45" spans="1:7" s="5" customFormat="1" ht="18" customHeight="1">
      <c r="A45" s="60"/>
      <c r="B45" s="28"/>
      <c r="C45" s="1"/>
      <c r="D45" s="59"/>
      <c r="E45" s="59"/>
      <c r="F45" s="56"/>
    </row>
    <row r="46" spans="1:7" s="5" customFormat="1" ht="18" customHeight="1">
      <c r="A46" s="58">
        <f>A20</f>
        <v>2000</v>
      </c>
      <c r="B46" s="28" t="str">
        <f>VLOOKUP(A46,DE!A:F,2,0)</f>
        <v>TRAVAUX PREPARATOIRES - TERRASSEMENTS</v>
      </c>
      <c r="C46" s="1"/>
      <c r="D46" s="59"/>
      <c r="E46" s="59"/>
      <c r="F46" s="56">
        <f>VLOOKUP(CONCATENATE("SOUS-TOTAL ",A46," : "),DE!B:F,5,0)</f>
        <v>0</v>
      </c>
    </row>
    <row r="47" spans="1:7" s="5" customFormat="1" ht="18" customHeight="1">
      <c r="A47" s="61"/>
      <c r="B47" s="28"/>
      <c r="C47" s="1"/>
      <c r="D47" s="59"/>
      <c r="E47" s="59"/>
      <c r="F47" s="56"/>
    </row>
    <row r="48" spans="1:7" s="5" customFormat="1" ht="18" customHeight="1">
      <c r="A48" s="58">
        <f>A30</f>
        <v>3000</v>
      </c>
      <c r="B48" s="28" t="str">
        <f>VLOOKUP(A48,DE!A:F,2,0)</f>
        <v xml:space="preserve">GENIE CIVIL </v>
      </c>
      <c r="C48" s="1"/>
      <c r="D48" s="59"/>
      <c r="E48" s="59"/>
      <c r="F48" s="56">
        <f>VLOOKUP(CONCATENATE("SOUS-TOTAL ",A48," : "),DE!B:F,5,0)</f>
        <v>0</v>
      </c>
    </row>
    <row r="49" spans="1:6" s="5" customFormat="1" ht="18" customHeight="1">
      <c r="A49" s="58"/>
      <c r="B49" s="28"/>
      <c r="C49" s="1"/>
      <c r="D49" s="59"/>
      <c r="E49" s="59"/>
      <c r="F49" s="56"/>
    </row>
    <row r="50" spans="1:6" s="5" customFormat="1" ht="18" customHeight="1">
      <c r="A50" s="35"/>
      <c r="B50" s="35"/>
      <c r="C50" s="35"/>
      <c r="D50" s="62"/>
      <c r="E50" s="62"/>
      <c r="F50" s="63"/>
    </row>
    <row r="51" spans="1:6" s="5" customFormat="1" ht="18" customHeight="1">
      <c r="A51" s="65"/>
      <c r="B51" s="28"/>
      <c r="C51" s="28"/>
      <c r="D51" s="59"/>
      <c r="E51" s="59"/>
      <c r="F51" s="56"/>
    </row>
    <row r="52" spans="1:6" s="5" customFormat="1" ht="18" customHeight="1">
      <c r="A52" s="65"/>
      <c r="B52" s="28"/>
      <c r="C52" s="28"/>
      <c r="D52" s="59"/>
      <c r="E52" s="14" t="s">
        <v>7</v>
      </c>
      <c r="F52" s="56">
        <f>SUM(F43:F50)</f>
        <v>0</v>
      </c>
    </row>
    <row r="53" spans="1:6" s="5" customFormat="1" ht="18" customHeight="1">
      <c r="A53" s="65"/>
      <c r="B53" s="28"/>
      <c r="C53" s="1"/>
      <c r="D53" s="59"/>
      <c r="E53" s="1"/>
      <c r="F53" s="56"/>
    </row>
    <row r="54" spans="1:6" ht="18" customHeight="1">
      <c r="A54" s="50"/>
      <c r="B54" s="1"/>
      <c r="C54" s="28"/>
      <c r="D54" s="59"/>
      <c r="E54" s="14" t="s">
        <v>17</v>
      </c>
      <c r="F54" s="56">
        <f>F52*20/100</f>
        <v>0</v>
      </c>
    </row>
    <row r="55" spans="1:6" ht="18" customHeight="1" thickBot="1">
      <c r="A55" s="66"/>
      <c r="B55" s="66"/>
      <c r="C55" s="66"/>
      <c r="D55" s="67"/>
      <c r="E55" s="67"/>
      <c r="F55" s="68"/>
    </row>
    <row r="56" spans="1:6" ht="18" customHeight="1" thickTop="1">
      <c r="A56" s="70"/>
      <c r="B56" s="1"/>
      <c r="C56" s="1"/>
      <c r="D56" s="59"/>
      <c r="E56" s="59"/>
      <c r="F56" s="56"/>
    </row>
    <row r="57" spans="1:6" ht="18" customHeight="1">
      <c r="A57" s="70"/>
      <c r="B57" s="1"/>
      <c r="C57" s="1"/>
      <c r="D57" s="59"/>
      <c r="E57" s="72" t="s">
        <v>6</v>
      </c>
      <c r="F57" s="56">
        <f>F52+F54</f>
        <v>0</v>
      </c>
    </row>
    <row r="58" spans="1:6" ht="18" customHeight="1">
      <c r="A58" s="50"/>
      <c r="B58" s="1"/>
      <c r="C58" s="59"/>
      <c r="D58" s="59"/>
      <c r="E58" s="56"/>
      <c r="F58" s="73"/>
    </row>
    <row r="59" spans="1:6" ht="15.95" customHeight="1">
      <c r="A59" s="16"/>
      <c r="B59" s="1"/>
      <c r="C59" s="16"/>
      <c r="D59" s="17"/>
      <c r="E59" s="18"/>
      <c r="F59" s="18"/>
    </row>
    <row r="192" spans="1:6" s="21" customFormat="1" ht="15.95" customHeight="1">
      <c r="A192" s="20"/>
      <c r="B192" s="23"/>
      <c r="C192" s="23"/>
      <c r="E192" s="22"/>
      <c r="F192" s="22"/>
    </row>
    <row r="197" spans="1:6" s="21" customFormat="1" ht="15.95" customHeight="1">
      <c r="A197" s="20"/>
      <c r="B197" s="20" t="s">
        <v>12</v>
      </c>
      <c r="C197" s="20"/>
      <c r="E197" s="22"/>
      <c r="F197" s="22"/>
    </row>
    <row r="198" spans="1:6" s="21" customFormat="1" ht="15.95" customHeight="1">
      <c r="A198" s="20"/>
      <c r="B198" s="24"/>
      <c r="C198" s="20"/>
      <c r="E198" s="22"/>
      <c r="F198" s="22"/>
    </row>
    <row r="199" spans="1:6" s="21" customFormat="1" ht="15.95" customHeight="1">
      <c r="A199" s="20"/>
      <c r="B199" s="24"/>
      <c r="C199" s="20"/>
      <c r="E199" s="22"/>
      <c r="F199" s="22"/>
    </row>
    <row r="200" spans="1:6" s="21" customFormat="1" ht="15.95" customHeight="1">
      <c r="A200" s="20"/>
      <c r="B200" s="24"/>
      <c r="C200" s="20"/>
      <c r="E200" s="22"/>
      <c r="F200" s="22"/>
    </row>
    <row r="201" spans="1:6" s="21" customFormat="1" ht="15.95" customHeight="1">
      <c r="A201" s="20"/>
      <c r="B201" s="24"/>
      <c r="C201" s="20"/>
      <c r="E201" s="22"/>
      <c r="F201" s="22"/>
    </row>
    <row r="202" spans="1:6" s="21" customFormat="1" ht="15.95" customHeight="1">
      <c r="A202" s="20"/>
      <c r="B202" s="24"/>
      <c r="C202" s="20"/>
      <c r="E202" s="22"/>
      <c r="F202" s="22"/>
    </row>
    <row r="203" spans="1:6" s="21" customFormat="1" ht="15.95" customHeight="1">
      <c r="A203" s="20"/>
      <c r="B203" s="24"/>
      <c r="C203" s="20"/>
      <c r="E203" s="22"/>
      <c r="F203" s="22"/>
    </row>
    <row r="204" spans="1:6" s="21" customFormat="1" ht="15.95" customHeight="1">
      <c r="A204" s="20"/>
      <c r="B204" s="24"/>
      <c r="C204" s="20"/>
      <c r="E204" s="22"/>
      <c r="F204" s="22"/>
    </row>
    <row r="205" spans="1:6" s="21" customFormat="1" ht="15.95" customHeight="1">
      <c r="A205" s="20"/>
      <c r="B205" s="24"/>
      <c r="C205" s="20"/>
      <c r="E205" s="22"/>
      <c r="F205" s="22"/>
    </row>
    <row r="206" spans="1:6" s="20" customFormat="1" ht="15.95" customHeight="1">
      <c r="B206" s="24"/>
      <c r="D206" s="21"/>
      <c r="E206" s="22"/>
      <c r="F206" s="22"/>
    </row>
    <row r="207" spans="1:6" s="20" customFormat="1" ht="15.95" customHeight="1">
      <c r="B207" s="24"/>
      <c r="D207" s="21"/>
      <c r="E207" s="22"/>
      <c r="F207" s="22"/>
    </row>
    <row r="210" spans="2:6" s="20" customFormat="1" ht="15.95" customHeight="1">
      <c r="B210" s="24"/>
      <c r="D210" s="21"/>
      <c r="E210" s="22"/>
      <c r="F210" s="22"/>
    </row>
    <row r="211" spans="2:6" s="20" customFormat="1" ht="15.95" customHeight="1">
      <c r="B211" s="24"/>
      <c r="D211" s="21"/>
      <c r="E211" s="22"/>
      <c r="F211" s="22"/>
    </row>
    <row r="212" spans="2:6" s="20" customFormat="1" ht="15.95" customHeight="1">
      <c r="B212" s="24"/>
      <c r="D212" s="21"/>
      <c r="E212" s="22"/>
      <c r="F212" s="22"/>
    </row>
    <row r="213" spans="2:6" s="20" customFormat="1" ht="15.95" customHeight="1">
      <c r="B213" s="24"/>
      <c r="D213" s="21"/>
      <c r="E213" s="22"/>
      <c r="F213" s="22"/>
    </row>
    <row r="217" spans="2:6" s="20" customFormat="1" ht="15.95" customHeight="1">
      <c r="B217" s="24"/>
      <c r="D217" s="21"/>
      <c r="E217" s="22"/>
      <c r="F217" s="22"/>
    </row>
    <row r="218" spans="2:6" s="20" customFormat="1" ht="15.95" customHeight="1">
      <c r="B218" s="24"/>
      <c r="D218" s="21"/>
      <c r="E218" s="22"/>
      <c r="F218" s="22"/>
    </row>
    <row r="219" spans="2:6" s="20" customFormat="1" ht="15.95" customHeight="1">
      <c r="B219" s="24"/>
      <c r="D219" s="21"/>
      <c r="E219" s="22"/>
      <c r="F219" s="22"/>
    </row>
    <row r="220" spans="2:6" s="20" customFormat="1" ht="15.95" customHeight="1">
      <c r="B220" s="24"/>
      <c r="D220" s="21"/>
      <c r="E220" s="22"/>
      <c r="F220" s="22"/>
    </row>
    <row r="250" spans="2:6" s="20" customFormat="1" ht="15.95" customHeight="1">
      <c r="B250" s="20" t="s">
        <v>12</v>
      </c>
      <c r="D250" s="21"/>
      <c r="E250" s="22"/>
      <c r="F250" s="22"/>
    </row>
    <row r="251" spans="2:6" s="20" customFormat="1" ht="15.95" customHeight="1">
      <c r="B251" s="24"/>
      <c r="D251" s="21"/>
      <c r="E251" s="22"/>
      <c r="F251" s="22"/>
    </row>
    <row r="252" spans="2:6" s="20" customFormat="1" ht="15.95" customHeight="1">
      <c r="B252" s="24"/>
      <c r="D252" s="21"/>
      <c r="E252" s="22"/>
      <c r="F252" s="22"/>
    </row>
    <row r="253" spans="2:6" s="20" customFormat="1" ht="15.95" customHeight="1">
      <c r="B253" s="24"/>
      <c r="D253" s="21"/>
      <c r="E253" s="22"/>
      <c r="F253" s="22"/>
    </row>
  </sheetData>
  <mergeCells count="2">
    <mergeCell ref="A3:F3"/>
    <mergeCell ref="A41:F41"/>
  </mergeCells>
  <phoneticPr fontId="15" type="noConversion"/>
  <conditionalFormatting sqref="A1:B6 A7:A15 A16:B1048576">
    <cfRule type="expression" dxfId="6" priority="218">
      <formula>IF(INT($A1)=$A1,0,1)</formula>
    </cfRule>
  </conditionalFormatting>
  <conditionalFormatting sqref="B7:B8 B13">
    <cfRule type="expression" dxfId="5" priority="74">
      <formula>IF(INT($A7)=$A7,0,1)</formula>
    </cfRule>
  </conditionalFormatting>
  <conditionalFormatting sqref="B9">
    <cfRule type="expression" dxfId="4" priority="77">
      <formula>IF(INT($A15)=$A15,0,1)</formula>
    </cfRule>
  </conditionalFormatting>
  <conditionalFormatting sqref="B10">
    <cfRule type="expression" dxfId="3" priority="67">
      <formula>IF(INT($A13)=$A13,0,1)</formula>
    </cfRule>
  </conditionalFormatting>
  <conditionalFormatting sqref="B11">
    <cfRule type="expression" dxfId="2" priority="66">
      <formula>IF(INT($A9)=$A9,0,1)</formula>
    </cfRule>
  </conditionalFormatting>
  <conditionalFormatting sqref="B12">
    <cfRule type="expression" dxfId="1" priority="307">
      <formula>IF(INT(#REF!)=#REF!,0,1)</formula>
    </cfRule>
  </conditionalFormatting>
  <conditionalFormatting sqref="B14:B15">
    <cfRule type="expression" dxfId="0" priority="76">
      <formula>IF(INT(#REF!)=#REF!,0,1)</formula>
    </cfRule>
  </conditionalFormatting>
  <printOptions horizontalCentered="1"/>
  <pageMargins left="0.39370078740157483" right="0.39370078740157483" top="0.78740157480314965" bottom="0.78740157480314965" header="0.39370078740157483" footer="0.39370078740157483"/>
  <pageSetup paperSize="9" scale="64" fitToHeight="0" orientation="portrait" r:id="rId1"/>
  <headerFooter scaleWithDoc="0">
    <oddHeader xml:space="preserve">&amp;L&amp;"Arial,Normal"&amp;9EPTB Seine Grands Lacs
UTB Marne&amp;CRétablissement de la continuité écologique 
au droit du barrage de la Marne&amp;R&amp;"Arial,Normal"&amp;9Page : &amp;P / &amp;N  </oddHeader>
    <oddFooter>&amp;R&amp;"Arial,Normal"&amp;9Date d'émission : 21/07/2021
Ind A</oddFooter>
  </headerFooter>
  <rowBreaks count="1" manualBreakCount="1">
    <brk id="29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5A06D6F605D448EC6479ABDD8ABB8" ma:contentTypeVersion="15" ma:contentTypeDescription="Crée un document." ma:contentTypeScope="" ma:versionID="9aae4221f3d11a708c5d8ac19d50d6e9">
  <xsd:schema xmlns:xsd="http://www.w3.org/2001/XMLSchema" xmlns:xs="http://www.w3.org/2001/XMLSchema" xmlns:p="http://schemas.microsoft.com/office/2006/metadata/properties" xmlns:ns2="82d1c778-9bba-4587-8f30-5e26b6cea5bb" xmlns:ns3="b3a8a955-eced-421a-a672-aa0c4c462f20" targetNamespace="http://schemas.microsoft.com/office/2006/metadata/properties" ma:root="true" ma:fieldsID="bcd73b7902a31750f5438848c5d28196" ns2:_="" ns3:_="">
    <xsd:import namespace="82d1c778-9bba-4587-8f30-5e26b6cea5bb"/>
    <xsd:import namespace="b3a8a955-eced-421a-a672-aa0c4c462f20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d1c778-9bba-4587-8f30-5e26b6cea5bb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dfe882f3-5b3f-4542-a928-9318ca2aad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a8a955-eced-421a-a672-aa0c4c462f20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d1afbdf-a883-4d0e-8750-ce0dbf5bc803}" ma:internalName="TaxCatchAll" ma:showField="CatchAllData" ma:web="b3a8a955-eced-421a-a672-aa0c4c462f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3a8a955-eced-421a-a672-aa0c4c462f20" xsi:nil="true"/>
    <lcf76f155ced4ddcb4097134ff3c332f xmlns="82d1c778-9bba-4587-8f30-5e26b6cea5b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B61811-7579-44D8-97CE-D73D887114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d1c778-9bba-4587-8f30-5e26b6cea5bb"/>
    <ds:schemaRef ds:uri="b3a8a955-eced-421a-a672-aa0c4c462f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9139EE-D7A3-45E9-A2DD-5D30CA967792}">
  <ds:schemaRefs>
    <ds:schemaRef ds:uri="http://schemas.microsoft.com/office/2006/metadata/properties"/>
    <ds:schemaRef ds:uri="http://schemas.microsoft.com/office/infopath/2007/PartnerControls"/>
    <ds:schemaRef ds:uri="b3a8a955-eced-421a-a672-aa0c4c462f20"/>
    <ds:schemaRef ds:uri="82d1c778-9bba-4587-8f30-5e26b6cea5bb"/>
  </ds:schemaRefs>
</ds:datastoreItem>
</file>

<file path=customXml/itemProps3.xml><?xml version="1.0" encoding="utf-8"?>
<ds:datastoreItem xmlns:ds="http://schemas.openxmlformats.org/officeDocument/2006/customXml" ds:itemID="{496CCB66-7AAD-4A54-846F-6D9505962D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CARTOUCHE</vt:lpstr>
      <vt:lpstr>RECAP</vt:lpstr>
      <vt:lpstr>DE</vt:lpstr>
      <vt:lpstr>DE!Impression_des_titres</vt:lpstr>
      <vt:lpstr>CARTOUCHE!Zone_d_impression</vt:lpstr>
      <vt:lpstr>DE!Zone_d_impression</vt:lpstr>
      <vt:lpstr>RECAP!Zone_d_impression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</dc:creator>
  <cp:lastModifiedBy>LAMBERT Wilhelmine</cp:lastModifiedBy>
  <cp:lastPrinted>2021-07-21T06:51:12Z</cp:lastPrinted>
  <dcterms:created xsi:type="dcterms:W3CDTF">1998-08-19T13:34:47Z</dcterms:created>
  <dcterms:modified xsi:type="dcterms:W3CDTF">2025-05-06T08:39:21Z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0x010100CAD5A06D6F605D448EC6479ABDD8ABB8</vt:lpwstr>
  </property>
  <property fmtid="{D5CDD505-2E9C-101B-9397-08002B2CF9AE}" pid="3" name="MediaServiceImageTags">
    <vt:lpwstr/>
  </property>
</Properties>
</file>